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72" activeTab="8"/>
  </bookViews>
  <sheets>
    <sheet name="PF2016unico" sheetId="1" r:id="rId1"/>
    <sheet name="Berzo Demo" sheetId="2" r:id="rId2"/>
    <sheet name="Cedegolo" sheetId="3" r:id="rId3"/>
    <sheet name="Cevo" sheetId="4" r:id="rId4"/>
    <sheet name="Saviore" sheetId="5" r:id="rId5"/>
    <sheet name="Sellero" sheetId="6" r:id="rId6"/>
    <sheet name="Simulazione 6 - 2016" sheetId="7" r:id="rId7"/>
    <sheet name=" Riduzioni" sheetId="8" r:id="rId8"/>
    <sheet name="Tariffe medie 2014 - 2015" sheetId="9" r:id="rId9"/>
  </sheets>
  <definedNames>
    <definedName name="FINALE">#REF!</definedName>
  </definedNames>
  <calcPr fullCalcOnLoad="1"/>
</workbook>
</file>

<file path=xl/sharedStrings.xml><?xml version="1.0" encoding="utf-8"?>
<sst xmlns="http://schemas.openxmlformats.org/spreadsheetml/2006/main" count="768" uniqueCount="176">
  <si>
    <t xml:space="preserve">componenti </t>
  </si>
  <si>
    <t xml:space="preserve">utenti </t>
  </si>
  <si>
    <t>mq</t>
  </si>
  <si>
    <t>Coeff. Ka</t>
  </si>
  <si>
    <t>€ / mq</t>
  </si>
  <si>
    <t>incasso €</t>
  </si>
  <si>
    <t>NON DOMESTICI</t>
  </si>
  <si>
    <t>tipologia</t>
  </si>
  <si>
    <t>Coeff. Kc</t>
  </si>
  <si>
    <t>Coeff. Kd</t>
  </si>
  <si>
    <t>TOTALI gen.</t>
  </si>
  <si>
    <t>Domestiche %</t>
  </si>
  <si>
    <t>Speciali  %</t>
  </si>
  <si>
    <t xml:space="preserve">Quadro generale </t>
  </si>
  <si>
    <t>Parte fissa utenze domestiche</t>
  </si>
  <si>
    <t>Parte fissa utenze non domestiche</t>
  </si>
  <si>
    <t>Totale (piano finanziario)</t>
  </si>
  <si>
    <t xml:space="preserve">Totale del servizio </t>
  </si>
  <si>
    <t>Plurilicenze alimentari e/o miste</t>
  </si>
  <si>
    <t xml:space="preserve">costi fissi </t>
  </si>
  <si>
    <t xml:space="preserve">costi variabili </t>
  </si>
  <si>
    <t xml:space="preserve">Riduzioni </t>
  </si>
  <si>
    <t>Variaz. %</t>
  </si>
  <si>
    <t>TOT.</t>
  </si>
  <si>
    <t xml:space="preserve">DOMESTICI </t>
  </si>
  <si>
    <t>BERZO DEMO</t>
  </si>
  <si>
    <t>COSTI FISSI</t>
  </si>
  <si>
    <t>COSTI VARIABILI</t>
  </si>
  <si>
    <t xml:space="preserve">TOTALE </t>
  </si>
  <si>
    <t>CEDEGOLO</t>
  </si>
  <si>
    <t>CEVO</t>
  </si>
  <si>
    <t>SAVIORE</t>
  </si>
  <si>
    <t>SELLERO</t>
  </si>
  <si>
    <t>ALTRI COSTI FISSI</t>
  </si>
  <si>
    <t>ALTRI COSTI VARIABILI</t>
  </si>
  <si>
    <t>TOTALE COSTI FISSI</t>
  </si>
  <si>
    <t>TOT. COSTI VARIAB.</t>
  </si>
  <si>
    <t>TOTALI</t>
  </si>
  <si>
    <t>Coeff. Kb</t>
  </si>
  <si>
    <t>80% UD</t>
  </si>
  <si>
    <t>20% US</t>
  </si>
  <si>
    <t>€/mq 2015</t>
  </si>
  <si>
    <t>NUM. UTENZE D</t>
  </si>
  <si>
    <t>MQ UTENZE D</t>
  </si>
  <si>
    <t>NUM. UTENZE S</t>
  </si>
  <si>
    <t>MQ UTENZE S</t>
  </si>
  <si>
    <t>NUM. ABITANTI</t>
  </si>
  <si>
    <t>BERZO D.</t>
  </si>
  <si>
    <t>IMPRENDITORI AGRICOLI</t>
  </si>
  <si>
    <t>UNICO OCCUPANTE</t>
  </si>
  <si>
    <t>STAGIONALITA'</t>
  </si>
  <si>
    <t>RESIDENTE ESTERO</t>
  </si>
  <si>
    <t>AZIENDE AGRICOLE</t>
  </si>
  <si>
    <t>DISTANZA SUP. 300 MT</t>
  </si>
  <si>
    <t>UNICO OCC + DISTANZA SUP.300</t>
  </si>
  <si>
    <t>RIFIUTI SPECIALI</t>
  </si>
  <si>
    <t>DIST.SUP.300MT + ALBO AGR.</t>
  </si>
  <si>
    <t>ABBATTIMENTO 20% ATT. PROD.</t>
  </si>
  <si>
    <t>PROPRIETA' PARI AL 50%</t>
  </si>
  <si>
    <t>INSEDIAMENTI UBICATI FUORI DALL'AREA DI RACCOLTA</t>
  </si>
  <si>
    <t>RID.50% ATTIVITA' STAGIONALI</t>
  </si>
  <si>
    <t>RID.70% FUORI ZONA RACCOLTA</t>
  </si>
  <si>
    <t>RICOVERO IN CASA DI CURA</t>
  </si>
  <si>
    <t xml:space="preserve">TOTALE RIDUZIONI </t>
  </si>
  <si>
    <t>€/mq</t>
  </si>
  <si>
    <t xml:space="preserve">TOTALI generali </t>
  </si>
  <si>
    <t xml:space="preserve">Parte variabile utenze non domestiche </t>
  </si>
  <si>
    <t xml:space="preserve">Parte variabile utenze domestiche </t>
  </si>
  <si>
    <t>Riduzioni</t>
  </si>
  <si>
    <t>Costi fissi €</t>
  </si>
  <si>
    <t>Costi variabili €</t>
  </si>
  <si>
    <t>incasso € parte fissa</t>
  </si>
  <si>
    <t>incasso €  parte variabile</t>
  </si>
  <si>
    <t>incasso €   parte variabile</t>
  </si>
  <si>
    <t xml:space="preserve">Costi fissi € </t>
  </si>
  <si>
    <t xml:space="preserve">Confronto delle tariffe al mq del 2014 e calcolo della media </t>
  </si>
  <si>
    <t>Berzo Demo</t>
  </si>
  <si>
    <t>Cedegolo</t>
  </si>
  <si>
    <t>Cevo</t>
  </si>
  <si>
    <t>Saviore</t>
  </si>
  <si>
    <t xml:space="preserve">Sellero </t>
  </si>
  <si>
    <t xml:space="preserve">Categoria </t>
  </si>
  <si>
    <t xml:space="preserve">Descrizione </t>
  </si>
  <si>
    <t>media dei 5 Comuni</t>
  </si>
  <si>
    <t>Sellero</t>
  </si>
  <si>
    <t>TOTALE</t>
  </si>
  <si>
    <t>componenti familiari</t>
  </si>
  <si>
    <t>parte fissa</t>
  </si>
  <si>
    <t xml:space="preserve">parte variabile </t>
  </si>
  <si>
    <t xml:space="preserve">Parte fissa </t>
  </si>
  <si>
    <t xml:space="preserve">Parte variabile </t>
  </si>
  <si>
    <t xml:space="preserve">Utenze domestiche </t>
  </si>
  <si>
    <t xml:space="preserve">Utenze Non Dom </t>
  </si>
  <si>
    <t>Totali</t>
  </si>
  <si>
    <t xml:space="preserve">Totale della somma dei ruoli </t>
  </si>
  <si>
    <t xml:space="preserve">Ripartizione percentuale </t>
  </si>
  <si>
    <t>Quadro riassuntivo sintetico</t>
  </si>
  <si>
    <t>totale UD</t>
  </si>
  <si>
    <t>totale UND</t>
  </si>
  <si>
    <t>Abitazione comp. 1</t>
  </si>
  <si>
    <t>Abitazione comp. 2</t>
  </si>
  <si>
    <t>Abitazione comp. 3</t>
  </si>
  <si>
    <t>Abitazione comp. 4</t>
  </si>
  <si>
    <t>Abitazione comp. 5</t>
  </si>
  <si>
    <t>Abitazione comp. 6</t>
  </si>
  <si>
    <t>Box privati comp. 1</t>
  </si>
  <si>
    <t>Box privati comp. 2</t>
  </si>
  <si>
    <t>Box privati comp. 3</t>
  </si>
  <si>
    <t>Box privati comp. 4</t>
  </si>
  <si>
    <t>Box privati comp. 5</t>
  </si>
  <si>
    <t>Box privati comp. 6</t>
  </si>
  <si>
    <t>Seconde case &lt; 50 mq</t>
  </si>
  <si>
    <t>Seconde case &lt; 100 mq</t>
  </si>
  <si>
    <t>Seconde case &gt; 150 mq</t>
  </si>
  <si>
    <t>Secondi box &lt; 50 mq</t>
  </si>
  <si>
    <t>Secondi box &lt; 100 mq</t>
  </si>
  <si>
    <t>Secondi box &gt; 150 mq</t>
  </si>
  <si>
    <t xml:space="preserve">Tettorie, portici, verande </t>
  </si>
  <si>
    <t>Stalle e fienili</t>
  </si>
  <si>
    <t>Magazzini e locali di deposito</t>
  </si>
  <si>
    <t xml:space="preserve">Solai e  cantine </t>
  </si>
  <si>
    <t>cat. 1</t>
  </si>
  <si>
    <t>cat. 2</t>
  </si>
  <si>
    <t>cat. 6</t>
  </si>
  <si>
    <t>cat. 8</t>
  </si>
  <si>
    <t>cat. 9</t>
  </si>
  <si>
    <t>cat. 3</t>
  </si>
  <si>
    <t xml:space="preserve">cat. 4 </t>
  </si>
  <si>
    <t>MUSEI, BIBLIOTECHE, SCUOLE, ASSOCIAZIONI, LUOGHI DI CULTO</t>
  </si>
  <si>
    <t>CAMPEGGI, DISTRIBUTORI CARBURANTI</t>
  </si>
  <si>
    <t>ESPOSIZIONI, AUTOSALONI</t>
  </si>
  <si>
    <t>cat. 10</t>
  </si>
  <si>
    <t>cat. 11</t>
  </si>
  <si>
    <t>cat. 5</t>
  </si>
  <si>
    <t>cat. 16</t>
  </si>
  <si>
    <t>cat. 7</t>
  </si>
  <si>
    <t>cat. 18</t>
  </si>
  <si>
    <t>cat. 12</t>
  </si>
  <si>
    <t>cat. 13</t>
  </si>
  <si>
    <t>cat. 14</t>
  </si>
  <si>
    <t>cat. 15</t>
  </si>
  <si>
    <t>cat. 17</t>
  </si>
  <si>
    <t>cat. 20</t>
  </si>
  <si>
    <t>cat. 19</t>
  </si>
  <si>
    <t>cat. 21</t>
  </si>
  <si>
    <t>BANCHE ED ISTITUTI DI CREDITO</t>
  </si>
  <si>
    <t>NEGOZI ABBIGLIAMENTO, CALZATURE, LIBRERIA, CARTOLERIA, FERRAMENTA, E ALTRI BENI DUREVOLI</t>
  </si>
  <si>
    <t>EDICOLA, FARMACIA, TABACCAIO, PLURILICENZE</t>
  </si>
  <si>
    <t>ATTIVITA' ARTIGIANALI TIPO BOTTEGHE (FALEGNAME, IDRAULICO, FABBRO, ELETTRICISTA, PARRUCCHIERE)</t>
  </si>
  <si>
    <t>CARROZZERIA, AUTOFFICINA, ELETTRAUTO</t>
  </si>
  <si>
    <t>ATTIVITA' INDUSTRIALI CON CAPANNONI DI PRODUZIONE</t>
  </si>
  <si>
    <t>ATTIVITA' ARTIGIANALI DI PRODUZIONE BENI SPECIFICI</t>
  </si>
  <si>
    <t>SUPERMERCATO, PANE E PASTA, MACELLERIA, SALUMI E FORMAGGI, GENERI ALIMENTARI</t>
  </si>
  <si>
    <t>BAR, CAFFE', PASTICCERIA</t>
  </si>
  <si>
    <t>(ND) RISTORANTI, TRATTORIE, OSTERIE, PIZZERIE</t>
  </si>
  <si>
    <t>ORTOFRUTTA, PESCHERIE, FIORI E PIANTE</t>
  </si>
  <si>
    <t>UFFICI, AGENZIE, STUDI PROFESSIONALI</t>
  </si>
  <si>
    <t>ALBERGHI SENZA RISTORANTE</t>
  </si>
  <si>
    <t>ALBERGHI CON RISTORANTE</t>
  </si>
  <si>
    <t>RISTORANTI, TRATTORIE, OSTERIE, PIZZERIE</t>
  </si>
  <si>
    <t>Discoteche, Night Club</t>
  </si>
  <si>
    <t>variaz. in % sul 2014</t>
  </si>
  <si>
    <t xml:space="preserve">Tutti i 5 Comuni </t>
  </si>
  <si>
    <t>PIANO FINANZIARIO 2016</t>
  </si>
  <si>
    <t>RIDUZIONI  2016</t>
  </si>
  <si>
    <t>€/mq 2016</t>
  </si>
  <si>
    <t>TOTALE PIANO FINANZIARIO 2016</t>
  </si>
  <si>
    <t>Secondi box</t>
  </si>
  <si>
    <t>Piano finanziario complessivo 2016</t>
  </si>
  <si>
    <t>Seconde case non residenti</t>
  </si>
  <si>
    <t xml:space="preserve">Tettoie, portici, verande </t>
  </si>
  <si>
    <t>Box privati</t>
  </si>
  <si>
    <t xml:space="preserve">Box privati </t>
  </si>
  <si>
    <t xml:space="preserve">tariffa 3 comp. </t>
  </si>
  <si>
    <t>secondi box a 4 comp.</t>
  </si>
  <si>
    <t>SIMULAZIONE n. 6 / 2016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</si>
</sst>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_-&quot;€ &quot;* #,##0.000000_-;&quot;-€ &quot;* #,##0.000000_-;_-&quot;€ &quot;* \-??_-;_-@_-"/>
    <numFmt numFmtId="166" formatCode="_-* #,##0.00_-;\-* #,##0.00_-;_-* \-??_-;_-@_-"/>
    <numFmt numFmtId="167" formatCode="_-* #,##0_-;\-* #,##0_-;_-* \-??_-;_-@_-"/>
    <numFmt numFmtId="168" formatCode="&quot;€ &quot;#,##0.00"/>
    <numFmt numFmtId="169" formatCode="_-&quot;€ &quot;* #,##0.000_-;&quot;-€ &quot;* #,##0.000_-;_-&quot;€ &quot;* \-??_-;_-@_-"/>
    <numFmt numFmtId="170" formatCode="_-* #,##0.000_-;\-* #,##0.000_-;_-* \-??_-;_-@_-"/>
    <numFmt numFmtId="171" formatCode="0.0"/>
    <numFmt numFmtId="172" formatCode="0.000"/>
    <numFmt numFmtId="173" formatCode="0.0000"/>
    <numFmt numFmtId="174" formatCode="0.00000"/>
    <numFmt numFmtId="175" formatCode="0.000000"/>
    <numFmt numFmtId="176" formatCode="_-* #,##0.0000_-;\-* #,##0.0000_-;_-* \-??_-;_-@_-"/>
    <numFmt numFmtId="177" formatCode="_-* #,##0.0_-;\-* #,##0.0_-;_-* \-??_-;_-@_-"/>
    <numFmt numFmtId="178" formatCode="[$-410]dddd\ d\ mmmm\ yyyy"/>
    <numFmt numFmtId="179" formatCode="&quot;€&quot;\ #,##0.00"/>
    <numFmt numFmtId="180" formatCode="0.000%"/>
    <numFmt numFmtId="181" formatCode="0.0000%"/>
    <numFmt numFmtId="182" formatCode="0.0%"/>
    <numFmt numFmtId="183" formatCode="_-* #,##0.00000_-;\-* #,##0.00000_-;_-* \-??_-;_-@_-"/>
    <numFmt numFmtId="184" formatCode="_-* #,##0.000000_-;\-* #,##0.000000_-;_-* \-??_-;_-@_-"/>
    <numFmt numFmtId="185" formatCode="0.0000000"/>
    <numFmt numFmtId="186" formatCode="#,##0.000_ ;\-#,##0.000\ "/>
    <numFmt numFmtId="187" formatCode="#,##0.0"/>
    <numFmt numFmtId="188" formatCode="_-[$€-410]\ * #,##0.00_-;\-[$€-410]\ * #,##0.00_-;_-[$€-410]\ * &quot;-&quot;??_-;_-@_-"/>
    <numFmt numFmtId="189" formatCode="#,##0.000"/>
    <numFmt numFmtId="190" formatCode="#,##0.0000"/>
    <numFmt numFmtId="191" formatCode="#,##0.00_ ;\-#,##0.00\ "/>
  </numFmts>
  <fonts count="52"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30"/>
      <name val="Arial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164" fontId="0" fillId="0" borderId="0" applyFill="0" applyBorder="0" applyAlignment="0" applyProtection="0"/>
    <xf numFmtId="0" fontId="40" fillId="28" borderId="1" applyNumberFormat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/>
    </xf>
    <xf numFmtId="166" fontId="0" fillId="0" borderId="0" xfId="44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166" fontId="2" fillId="0" borderId="0" xfId="44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164" fontId="2" fillId="0" borderId="0" xfId="42" applyFont="1" applyFill="1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166" fontId="0" fillId="0" borderId="0" xfId="0" applyNumberFormat="1" applyAlignment="1">
      <alignment/>
    </xf>
    <xf numFmtId="0" fontId="0" fillId="0" borderId="0" xfId="0" applyFont="1" applyBorder="1" applyAlignment="1">
      <alignment/>
    </xf>
    <xf numFmtId="166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2" fillId="0" borderId="11" xfId="0" applyFont="1" applyBorder="1" applyAlignment="1">
      <alignment horizontal="right"/>
    </xf>
    <xf numFmtId="2" fontId="0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166" fontId="0" fillId="0" borderId="0" xfId="44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166" fontId="0" fillId="0" borderId="12" xfId="44" applyBorder="1" applyAlignment="1">
      <alignment/>
    </xf>
    <xf numFmtId="166" fontId="0" fillId="0" borderId="13" xfId="44" applyBorder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166" fontId="6" fillId="33" borderId="0" xfId="0" applyNumberFormat="1" applyFont="1" applyFill="1" applyAlignment="1">
      <alignment/>
    </xf>
    <xf numFmtId="0" fontId="0" fillId="0" borderId="14" xfId="0" applyFill="1" applyBorder="1" applyAlignment="1">
      <alignment horizontal="center" vertical="top" wrapText="1"/>
    </xf>
    <xf numFmtId="44" fontId="0" fillId="0" borderId="0" xfId="0" applyNumberFormat="1" applyAlignment="1">
      <alignment/>
    </xf>
    <xf numFmtId="164" fontId="0" fillId="0" borderId="0" xfId="0" applyNumberFormat="1" applyFont="1" applyBorder="1" applyAlignment="1">
      <alignment/>
    </xf>
    <xf numFmtId="44" fontId="0" fillId="0" borderId="0" xfId="62" applyFont="1" applyBorder="1" applyAlignment="1">
      <alignment/>
    </xf>
    <xf numFmtId="164" fontId="2" fillId="0" borderId="15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2" fillId="0" borderId="16" xfId="0" applyFont="1" applyBorder="1" applyAlignment="1">
      <alignment/>
    </xf>
    <xf numFmtId="0" fontId="2" fillId="0" borderId="14" xfId="0" applyFont="1" applyBorder="1" applyAlignment="1">
      <alignment/>
    </xf>
    <xf numFmtId="10" fontId="0" fillId="0" borderId="0" xfId="0" applyNumberFormat="1" applyAlignment="1">
      <alignment/>
    </xf>
    <xf numFmtId="164" fontId="0" fillId="0" borderId="12" xfId="0" applyNumberFormat="1" applyFont="1" applyBorder="1" applyAlignment="1">
      <alignment/>
    </xf>
    <xf numFmtId="44" fontId="0" fillId="0" borderId="12" xfId="62" applyFont="1" applyBorder="1" applyAlignment="1">
      <alignment/>
    </xf>
    <xf numFmtId="0" fontId="0" fillId="0" borderId="17" xfId="0" applyBorder="1" applyAlignment="1">
      <alignment/>
    </xf>
    <xf numFmtId="179" fontId="0" fillId="0" borderId="0" xfId="0" applyNumberFormat="1" applyFont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Fill="1" applyAlignment="1">
      <alignment horizontal="center" vertical="top" wrapText="1"/>
    </xf>
    <xf numFmtId="2" fontId="0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66" fontId="0" fillId="0" borderId="20" xfId="0" applyNumberFormat="1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166" fontId="0" fillId="0" borderId="22" xfId="44" applyFont="1" applyFill="1" applyBorder="1" applyAlignment="1" applyProtection="1">
      <alignment/>
      <protection/>
    </xf>
    <xf numFmtId="166" fontId="0" fillId="0" borderId="23" xfId="44" applyFont="1" applyFill="1" applyBorder="1" applyAlignment="1" applyProtection="1">
      <alignment/>
      <protection/>
    </xf>
    <xf numFmtId="166" fontId="0" fillId="0" borderId="24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0" fillId="33" borderId="25" xfId="0" applyFill="1" applyBorder="1" applyAlignment="1">
      <alignment horizontal="center"/>
    </xf>
    <xf numFmtId="166" fontId="0" fillId="33" borderId="25" xfId="0" applyNumberFormat="1" applyFill="1" applyBorder="1" applyAlignment="1">
      <alignment horizontal="center"/>
    </xf>
    <xf numFmtId="0" fontId="0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164" fontId="0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164" fontId="2" fillId="0" borderId="0" xfId="0" applyNumberFormat="1" applyFont="1" applyBorder="1" applyAlignment="1">
      <alignment/>
    </xf>
    <xf numFmtId="0" fontId="0" fillId="0" borderId="26" xfId="0" applyFill="1" applyBorder="1" applyAlignment="1">
      <alignment/>
    </xf>
    <xf numFmtId="0" fontId="0" fillId="0" borderId="25" xfId="0" applyFont="1" applyFill="1" applyBorder="1" applyAlignment="1">
      <alignment horizontal="right"/>
    </xf>
    <xf numFmtId="43" fontId="0" fillId="0" borderId="0" xfId="0" applyNumberFormat="1" applyAlignment="1">
      <alignment/>
    </xf>
    <xf numFmtId="44" fontId="0" fillId="0" borderId="14" xfId="0" applyNumberFormat="1" applyBorder="1" applyAlignment="1">
      <alignment/>
    </xf>
    <xf numFmtId="44" fontId="2" fillId="34" borderId="14" xfId="0" applyNumberFormat="1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44" fontId="0" fillId="0" borderId="14" xfId="62" applyFont="1" applyBorder="1" applyAlignment="1">
      <alignment/>
    </xf>
    <xf numFmtId="0" fontId="6" fillId="0" borderId="0" xfId="0" applyFont="1" applyBorder="1" applyAlignment="1">
      <alignment/>
    </xf>
    <xf numFmtId="44" fontId="0" fillId="0" borderId="0" xfId="0" applyNumberFormat="1" applyBorder="1" applyAlignment="1">
      <alignment/>
    </xf>
    <xf numFmtId="44" fontId="0" fillId="33" borderId="14" xfId="62" applyFont="1" applyFill="1" applyBorder="1" applyAlignment="1">
      <alignment/>
    </xf>
    <xf numFmtId="44" fontId="0" fillId="35" borderId="14" xfId="0" applyNumberFormat="1" applyFill="1" applyBorder="1" applyAlignment="1">
      <alignment/>
    </xf>
    <xf numFmtId="44" fontId="0" fillId="35" borderId="14" xfId="62" applyFont="1" applyFill="1" applyBorder="1" applyAlignment="1">
      <alignment/>
    </xf>
    <xf numFmtId="0" fontId="2" fillId="35" borderId="0" xfId="0" applyFont="1" applyFill="1" applyBorder="1" applyAlignment="1">
      <alignment/>
    </xf>
    <xf numFmtId="44" fontId="0" fillId="35" borderId="0" xfId="62" applyFont="1" applyFill="1" applyBorder="1" applyAlignment="1">
      <alignment/>
    </xf>
    <xf numFmtId="0" fontId="2" fillId="33" borderId="0" xfId="0" applyFont="1" applyFill="1" applyBorder="1" applyAlignment="1">
      <alignment/>
    </xf>
    <xf numFmtId="44" fontId="0" fillId="33" borderId="0" xfId="62" applyFont="1" applyFill="1" applyBorder="1" applyAlignment="1">
      <alignment/>
    </xf>
    <xf numFmtId="0" fontId="0" fillId="0" borderId="0" xfId="0" applyFill="1" applyAlignment="1">
      <alignment horizontal="center" vertical="top" wrapText="1"/>
    </xf>
    <xf numFmtId="166" fontId="0" fillId="34" borderId="0" xfId="44" applyFont="1" applyFill="1" applyBorder="1" applyAlignment="1" applyProtection="1">
      <alignment/>
      <protection/>
    </xf>
    <xf numFmtId="2" fontId="0" fillId="34" borderId="0" xfId="0" applyNumberFormat="1" applyFont="1" applyFill="1" applyAlignment="1">
      <alignment/>
    </xf>
    <xf numFmtId="0" fontId="6" fillId="0" borderId="14" xfId="0" applyFont="1" applyBorder="1" applyAlignment="1">
      <alignment horizontal="center"/>
    </xf>
    <xf numFmtId="166" fontId="0" fillId="0" borderId="14" xfId="44" applyBorder="1" applyAlignment="1">
      <alignment/>
    </xf>
    <xf numFmtId="0" fontId="6" fillId="0" borderId="13" xfId="0" applyFont="1" applyBorder="1" applyAlignment="1">
      <alignment horizontal="center"/>
    </xf>
    <xf numFmtId="44" fontId="0" fillId="0" borderId="27" xfId="62" applyFont="1" applyBorder="1" applyAlignment="1">
      <alignment/>
    </xf>
    <xf numFmtId="0" fontId="13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44" fontId="14" fillId="0" borderId="14" xfId="62" applyFont="1" applyBorder="1" applyAlignment="1">
      <alignment/>
    </xf>
    <xf numFmtId="44" fontId="14" fillId="0" borderId="27" xfId="62" applyFont="1" applyBorder="1" applyAlignment="1">
      <alignment/>
    </xf>
    <xf numFmtId="44" fontId="0" fillId="0" borderId="14" xfId="62" applyFont="1" applyBorder="1" applyAlignment="1">
      <alignment horizontal="center"/>
    </xf>
    <xf numFmtId="44" fontId="2" fillId="0" borderId="14" xfId="62" applyFont="1" applyFill="1" applyBorder="1" applyAlignment="1">
      <alignment horizontal="center"/>
    </xf>
    <xf numFmtId="44" fontId="2" fillId="0" borderId="14" xfId="62" applyFont="1" applyBorder="1" applyAlignment="1">
      <alignment horizontal="center"/>
    </xf>
    <xf numFmtId="44" fontId="0" fillId="0" borderId="14" xfId="62" applyFont="1" applyBorder="1" applyAlignment="1">
      <alignment/>
    </xf>
    <xf numFmtId="8" fontId="0" fillId="0" borderId="0" xfId="0" applyNumberFormat="1" applyAlignment="1">
      <alignment/>
    </xf>
    <xf numFmtId="0" fontId="6" fillId="0" borderId="14" xfId="0" applyFont="1" applyFill="1" applyBorder="1" applyAlignment="1">
      <alignment horizontal="center"/>
    </xf>
    <xf numFmtId="44" fontId="9" fillId="36" borderId="14" xfId="62" applyFont="1" applyFill="1" applyBorder="1" applyAlignment="1">
      <alignment horizontal="center"/>
    </xf>
    <xf numFmtId="44" fontId="9" fillId="36" borderId="14" xfId="0" applyNumberFormat="1" applyFont="1" applyFill="1" applyBorder="1" applyAlignment="1">
      <alignment/>
    </xf>
    <xf numFmtId="0" fontId="6" fillId="37" borderId="14" xfId="0" applyFont="1" applyFill="1" applyBorder="1" applyAlignment="1">
      <alignment/>
    </xf>
    <xf numFmtId="167" fontId="2" fillId="0" borderId="0" xfId="44" applyNumberFormat="1" applyFont="1" applyFill="1" applyBorder="1" applyAlignment="1" applyProtection="1">
      <alignment horizontal="center"/>
      <protection/>
    </xf>
    <xf numFmtId="0" fontId="6" fillId="37" borderId="12" xfId="0" applyFont="1" applyFill="1" applyBorder="1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 wrapText="1"/>
    </xf>
    <xf numFmtId="4" fontId="0" fillId="34" borderId="0" xfId="0" applyNumberFormat="1" applyFont="1" applyFill="1" applyAlignment="1">
      <alignment/>
    </xf>
    <xf numFmtId="44" fontId="2" fillId="0" borderId="0" xfId="0" applyNumberFormat="1" applyFont="1" applyFill="1" applyAlignment="1">
      <alignment/>
    </xf>
    <xf numFmtId="166" fontId="0" fillId="0" borderId="0" xfId="44" applyFill="1" applyAlignment="1">
      <alignment/>
    </xf>
    <xf numFmtId="44" fontId="2" fillId="0" borderId="0" xfId="0" applyNumberFormat="1" applyFont="1" applyAlignment="1">
      <alignment/>
    </xf>
    <xf numFmtId="167" fontId="0" fillId="0" borderId="14" xfId="44" applyNumberFormat="1" applyBorder="1" applyAlignment="1">
      <alignment/>
    </xf>
    <xf numFmtId="0" fontId="2" fillId="0" borderId="10" xfId="0" applyFont="1" applyBorder="1" applyAlignment="1">
      <alignment/>
    </xf>
    <xf numFmtId="164" fontId="0" fillId="0" borderId="28" xfId="0" applyNumberFormat="1" applyFont="1" applyBorder="1" applyAlignment="1">
      <alignment/>
    </xf>
    <xf numFmtId="44" fontId="0" fillId="0" borderId="28" xfId="62" applyFont="1" applyBorder="1" applyAlignment="1">
      <alignment/>
    </xf>
    <xf numFmtId="44" fontId="2" fillId="0" borderId="0" xfId="62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 horizontal="center" vertical="top" wrapText="1"/>
    </xf>
    <xf numFmtId="166" fontId="0" fillId="34" borderId="0" xfId="44" applyNumberFormat="1" applyFont="1" applyFill="1" applyBorder="1" applyAlignment="1" applyProtection="1">
      <alignment/>
      <protection/>
    </xf>
    <xf numFmtId="4" fontId="0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2" fontId="4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167" fontId="0" fillId="0" borderId="0" xfId="44" applyNumberFormat="1" applyAlignment="1">
      <alignment horizontal="center"/>
    </xf>
    <xf numFmtId="0" fontId="2" fillId="0" borderId="0" xfId="0" applyFont="1" applyAlignment="1">
      <alignment horizontal="right"/>
    </xf>
    <xf numFmtId="44" fontId="0" fillId="0" borderId="0" xfId="62" applyAlignment="1">
      <alignment/>
    </xf>
    <xf numFmtId="44" fontId="2" fillId="0" borderId="0" xfId="62" applyFont="1" applyAlignment="1">
      <alignment/>
    </xf>
    <xf numFmtId="0" fontId="0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167" fontId="2" fillId="0" borderId="0" xfId="0" applyNumberFormat="1" applyFont="1" applyAlignment="1">
      <alignment/>
    </xf>
    <xf numFmtId="166" fontId="0" fillId="0" borderId="0" xfId="44" applyFill="1" applyBorder="1" applyAlignment="1" applyProtection="1">
      <alignment/>
      <protection/>
    </xf>
    <xf numFmtId="166" fontId="0" fillId="0" borderId="0" xfId="44" applyAlignment="1">
      <alignment/>
    </xf>
    <xf numFmtId="0" fontId="0" fillId="0" borderId="0" xfId="0" applyAlignment="1">
      <alignment horizontal="right"/>
    </xf>
    <xf numFmtId="44" fontId="0" fillId="0" borderId="29" xfId="0" applyNumberFormat="1" applyBorder="1" applyAlignment="1">
      <alignment/>
    </xf>
    <xf numFmtId="44" fontId="0" fillId="0" borderId="30" xfId="0" applyNumberFormat="1" applyBorder="1" applyAlignment="1">
      <alignment/>
    </xf>
    <xf numFmtId="44" fontId="0" fillId="0" borderId="31" xfId="0" applyNumberFormat="1" applyBorder="1" applyAlignment="1">
      <alignment/>
    </xf>
    <xf numFmtId="44" fontId="0" fillId="0" borderId="28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44" fontId="2" fillId="0" borderId="32" xfId="0" applyNumberFormat="1" applyFont="1" applyBorder="1" applyAlignment="1">
      <alignment/>
    </xf>
    <xf numFmtId="44" fontId="2" fillId="0" borderId="33" xfId="0" applyNumberFormat="1" applyFont="1" applyBorder="1" applyAlignment="1">
      <alignment/>
    </xf>
    <xf numFmtId="166" fontId="0" fillId="33" borderId="0" xfId="44" applyFill="1" applyBorder="1" applyAlignment="1" applyProtection="1">
      <alignment/>
      <protection/>
    </xf>
    <xf numFmtId="166" fontId="2" fillId="0" borderId="0" xfId="44" applyFont="1" applyAlignment="1">
      <alignment/>
    </xf>
    <xf numFmtId="10" fontId="0" fillId="0" borderId="0" xfId="51" applyNumberForma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167" fontId="0" fillId="0" borderId="0" xfId="44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 wrapText="1"/>
    </xf>
    <xf numFmtId="166" fontId="2" fillId="0" borderId="0" xfId="44" applyFont="1" applyAlignment="1">
      <alignment horizontal="center"/>
    </xf>
    <xf numFmtId="166" fontId="2" fillId="0" borderId="0" xfId="44" applyFont="1" applyFill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ill="1" applyAlignment="1">
      <alignment horizontal="right" vertical="top"/>
    </xf>
    <xf numFmtId="179" fontId="2" fillId="0" borderId="0" xfId="0" applyNumberFormat="1" applyFont="1" applyAlignment="1">
      <alignment horizontal="center"/>
    </xf>
    <xf numFmtId="0" fontId="0" fillId="0" borderId="0" xfId="0" applyNumberFormat="1" applyFont="1" applyFill="1" applyAlignment="1">
      <alignment horizontal="right"/>
    </xf>
    <xf numFmtId="7" fontId="2" fillId="0" borderId="0" xfId="44" applyNumberFormat="1" applyFont="1" applyFill="1" applyBorder="1" applyAlignment="1" applyProtection="1">
      <alignment horizontal="center"/>
      <protection/>
    </xf>
    <xf numFmtId="0" fontId="0" fillId="0" borderId="0" xfId="48">
      <alignment/>
      <protection/>
    </xf>
    <xf numFmtId="0" fontId="9" fillId="0" borderId="0" xfId="48" applyFont="1">
      <alignment/>
      <protection/>
    </xf>
    <xf numFmtId="0" fontId="2" fillId="0" borderId="0" xfId="48" applyFont="1" applyAlignment="1">
      <alignment horizontal="center"/>
      <protection/>
    </xf>
    <xf numFmtId="0" fontId="15" fillId="0" borderId="0" xfId="48" applyFont="1" applyAlignment="1">
      <alignment horizontal="center"/>
      <protection/>
    </xf>
    <xf numFmtId="0" fontId="4" fillId="0" borderId="0" xfId="48" applyFont="1" applyAlignment="1">
      <alignment horizontal="center" wrapText="1"/>
      <protection/>
    </xf>
    <xf numFmtId="0" fontId="0" fillId="0" borderId="14" xfId="48" applyFill="1" applyBorder="1" applyAlignment="1">
      <alignment horizontal="center" vertical="top" wrapText="1"/>
      <protection/>
    </xf>
    <xf numFmtId="0" fontId="5" fillId="0" borderId="0" xfId="48" applyFont="1" applyAlignment="1">
      <alignment horizontal="center"/>
      <protection/>
    </xf>
    <xf numFmtId="0" fontId="0" fillId="0" borderId="0" xfId="48" applyFont="1" applyAlignment="1">
      <alignment horizontal="center" vertical="top"/>
      <protection/>
    </xf>
    <xf numFmtId="0" fontId="10" fillId="0" borderId="0" xfId="48" applyFont="1" applyFill="1" applyAlignment="1">
      <alignment horizontal="center" vertical="top"/>
      <protection/>
    </xf>
    <xf numFmtId="0" fontId="0" fillId="0" borderId="0" xfId="48" applyFont="1" applyAlignment="1">
      <alignment horizontal="center"/>
      <protection/>
    </xf>
    <xf numFmtId="2" fontId="0" fillId="0" borderId="0" xfId="48" applyNumberFormat="1">
      <alignment/>
      <protection/>
    </xf>
    <xf numFmtId="2" fontId="4" fillId="0" borderId="0" xfId="48" applyNumberFormat="1" applyFont="1">
      <alignment/>
      <protection/>
    </xf>
    <xf numFmtId="166" fontId="6" fillId="33" borderId="0" xfId="48" applyNumberFormat="1" applyFont="1" applyFill="1">
      <alignment/>
      <protection/>
    </xf>
    <xf numFmtId="0" fontId="4" fillId="0" borderId="0" xfId="48" applyFont="1">
      <alignment/>
      <protection/>
    </xf>
    <xf numFmtId="0" fontId="4" fillId="0" borderId="0" xfId="48" applyFont="1">
      <alignment/>
      <protection/>
    </xf>
    <xf numFmtId="0" fontId="0" fillId="0" borderId="0" xfId="48" applyFill="1" applyBorder="1" applyAlignment="1">
      <alignment horizontal="center" vertical="top" wrapText="1"/>
      <protection/>
    </xf>
    <xf numFmtId="0" fontId="0" fillId="0" borderId="0" xfId="48" applyAlignment="1">
      <alignment wrapText="1"/>
      <protection/>
    </xf>
    <xf numFmtId="0" fontId="0" fillId="0" borderId="0" xfId="48" applyFont="1" applyFill="1" applyAlignment="1">
      <alignment horizontal="center" vertical="top"/>
      <protection/>
    </xf>
    <xf numFmtId="0" fontId="0" fillId="0" borderId="0" xfId="48" applyFill="1" applyBorder="1" applyAlignment="1">
      <alignment horizontal="right" vertical="center" wrapText="1"/>
      <protection/>
    </xf>
    <xf numFmtId="2" fontId="0" fillId="0" borderId="0" xfId="48" applyNumberFormat="1" applyAlignment="1">
      <alignment horizontal="right" vertical="center"/>
      <protection/>
    </xf>
    <xf numFmtId="0" fontId="0" fillId="0" borderId="0" xfId="48" applyAlignment="1">
      <alignment horizontal="right" vertical="center"/>
      <protection/>
    </xf>
    <xf numFmtId="2" fontId="17" fillId="0" borderId="0" xfId="0" applyNumberFormat="1" applyFont="1" applyAlignment="1">
      <alignment horizontal="right" vertical="center"/>
    </xf>
    <xf numFmtId="0" fontId="0" fillId="0" borderId="0" xfId="48" applyFont="1" applyAlignment="1">
      <alignment horizontal="left" vertical="top"/>
      <protection/>
    </xf>
    <xf numFmtId="0" fontId="0" fillId="0" borderId="0" xfId="0" applyAlignment="1">
      <alignment horizontal="right" vertical="center"/>
    </xf>
    <xf numFmtId="166" fontId="0" fillId="38" borderId="0" xfId="44" applyFill="1" applyBorder="1" applyAlignment="1" applyProtection="1">
      <alignment/>
      <protection/>
    </xf>
    <xf numFmtId="0" fontId="2" fillId="0" borderId="0" xfId="48" applyFont="1" applyFill="1" applyBorder="1" applyAlignment="1">
      <alignment horizontal="center" wrapText="1"/>
      <protection/>
    </xf>
    <xf numFmtId="0" fontId="0" fillId="0" borderId="0" xfId="0" applyFont="1" applyAlignment="1">
      <alignment horizontal="right"/>
    </xf>
    <xf numFmtId="166" fontId="2" fillId="0" borderId="0" xfId="44" applyFont="1" applyBorder="1" applyAlignment="1">
      <alignment horizontal="right"/>
    </xf>
    <xf numFmtId="166" fontId="6" fillId="0" borderId="0" xfId="0" applyNumberFormat="1" applyFont="1" applyFill="1" applyAlignment="1">
      <alignment/>
    </xf>
    <xf numFmtId="0" fontId="0" fillId="39" borderId="0" xfId="0" applyFill="1" applyAlignment="1">
      <alignment wrapText="1"/>
    </xf>
    <xf numFmtId="0" fontId="0" fillId="39" borderId="0" xfId="0" applyFont="1" applyFill="1" applyAlignment="1">
      <alignment horizontal="left" vertical="top"/>
    </xf>
    <xf numFmtId="0" fontId="0" fillId="39" borderId="0" xfId="0" applyFont="1" applyFill="1" applyAlignment="1">
      <alignment horizontal="center"/>
    </xf>
    <xf numFmtId="0" fontId="0" fillId="0" borderId="0" xfId="0" applyFill="1" applyBorder="1" applyAlignment="1">
      <alignment wrapText="1"/>
    </xf>
    <xf numFmtId="2" fontId="0" fillId="0" borderId="0" xfId="0" applyNumberFormat="1" applyAlignment="1">
      <alignment horizontal="right"/>
    </xf>
    <xf numFmtId="0" fontId="2" fillId="33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0" fillId="39" borderId="0" xfId="0" applyFill="1" applyAlignment="1">
      <alignment horizontal="center"/>
    </xf>
    <xf numFmtId="166" fontId="2" fillId="0" borderId="0" xfId="44" applyNumberFormat="1" applyFont="1" applyFill="1" applyBorder="1" applyAlignment="1" applyProtection="1">
      <alignment horizontal="center"/>
      <protection/>
    </xf>
    <xf numFmtId="166" fontId="2" fillId="0" borderId="0" xfId="44" applyFont="1" applyFill="1" applyBorder="1" applyAlignment="1" applyProtection="1">
      <alignment horizontal="right"/>
      <protection/>
    </xf>
    <xf numFmtId="166" fontId="2" fillId="0" borderId="0" xfId="44" applyFont="1" applyFill="1" applyBorder="1" applyAlignment="1" applyProtection="1">
      <alignment horizont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e 2" xfId="47"/>
    <cellStyle name="Normale 3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4">
      <selection activeCell="H19" sqref="H19"/>
    </sheetView>
  </sheetViews>
  <sheetFormatPr defaultColWidth="9.140625" defaultRowHeight="12.75"/>
  <cols>
    <col min="1" max="1" width="16.421875" style="0" customWidth="1"/>
    <col min="2" max="5" width="17.421875" style="0" customWidth="1"/>
    <col min="6" max="6" width="19.28125" style="0" customWidth="1"/>
    <col min="7" max="7" width="21.57421875" style="0" customWidth="1"/>
    <col min="8" max="8" width="15.28125" style="0" customWidth="1"/>
  </cols>
  <sheetData>
    <row r="1" spans="1:5" ht="19.5">
      <c r="A1" s="60" t="s">
        <v>163</v>
      </c>
      <c r="B1" s="60"/>
      <c r="C1" s="60"/>
      <c r="D1" s="60"/>
      <c r="E1" s="60"/>
    </row>
    <row r="4" spans="2:8" ht="12.75">
      <c r="B4" s="200" t="s">
        <v>26</v>
      </c>
      <c r="C4" s="200" t="s">
        <v>33</v>
      </c>
      <c r="D4" s="200" t="s">
        <v>33</v>
      </c>
      <c r="E4" s="200" t="s">
        <v>26</v>
      </c>
      <c r="F4" s="201" t="s">
        <v>27</v>
      </c>
      <c r="G4" s="201" t="s">
        <v>34</v>
      </c>
      <c r="H4" s="74" t="s">
        <v>28</v>
      </c>
    </row>
    <row r="5" spans="1:8" ht="15">
      <c r="A5" s="75" t="s">
        <v>25</v>
      </c>
      <c r="B5" s="76">
        <v>74059</v>
      </c>
      <c r="C5" s="76">
        <v>6000</v>
      </c>
      <c r="D5" s="76">
        <v>5793</v>
      </c>
      <c r="E5" s="76">
        <v>7000</v>
      </c>
      <c r="F5" s="76">
        <v>129693</v>
      </c>
      <c r="G5" s="76"/>
      <c r="H5" s="72">
        <f aca="true" t="shared" si="0" ref="H5:H10">SUM(B5:G5)</f>
        <v>222545</v>
      </c>
    </row>
    <row r="6" spans="1:8" ht="15">
      <c r="A6" s="75" t="s">
        <v>29</v>
      </c>
      <c r="B6" s="76">
        <v>20440.05</v>
      </c>
      <c r="C6" s="76">
        <v>6000</v>
      </c>
      <c r="D6" s="76">
        <v>3427</v>
      </c>
      <c r="E6" s="76">
        <v>7000</v>
      </c>
      <c r="F6" s="76">
        <v>83470</v>
      </c>
      <c r="G6" s="76"/>
      <c r="H6" s="76">
        <f t="shared" si="0"/>
        <v>120337.05</v>
      </c>
    </row>
    <row r="7" spans="1:8" ht="15">
      <c r="A7" s="75" t="s">
        <v>30</v>
      </c>
      <c r="B7" s="76">
        <v>23000</v>
      </c>
      <c r="C7" s="76">
        <v>4000</v>
      </c>
      <c r="D7" s="76">
        <v>4762</v>
      </c>
      <c r="E7" s="76">
        <v>7000</v>
      </c>
      <c r="F7" s="76">
        <v>84152</v>
      </c>
      <c r="G7" s="76"/>
      <c r="H7" s="76">
        <f t="shared" si="0"/>
        <v>122914</v>
      </c>
    </row>
    <row r="8" spans="1:8" ht="15">
      <c r="A8" s="75" t="s">
        <v>31</v>
      </c>
      <c r="B8" s="76">
        <v>40000</v>
      </c>
      <c r="C8" s="76">
        <v>7000</v>
      </c>
      <c r="D8" s="76">
        <v>4457</v>
      </c>
      <c r="E8" s="76">
        <v>7000</v>
      </c>
      <c r="F8" s="76">
        <v>79836</v>
      </c>
      <c r="G8" s="76"/>
      <c r="H8" s="72">
        <f t="shared" si="0"/>
        <v>138293</v>
      </c>
    </row>
    <row r="9" spans="1:8" ht="15">
      <c r="A9" s="75" t="s">
        <v>32</v>
      </c>
      <c r="B9" s="76">
        <v>30490</v>
      </c>
      <c r="C9" s="76">
        <v>7000</v>
      </c>
      <c r="D9" s="76">
        <v>4717</v>
      </c>
      <c r="E9" s="76">
        <v>7000</v>
      </c>
      <c r="F9" s="37">
        <v>105897</v>
      </c>
      <c r="G9" s="76"/>
      <c r="H9" s="72">
        <f t="shared" si="0"/>
        <v>155104</v>
      </c>
    </row>
    <row r="10" spans="1:8" ht="15">
      <c r="A10" s="75" t="s">
        <v>37</v>
      </c>
      <c r="B10" s="79">
        <f aca="true" t="shared" si="1" ref="B10:G10">SUM(B5:B9)</f>
        <v>187989.05</v>
      </c>
      <c r="C10" s="79">
        <f t="shared" si="1"/>
        <v>30000</v>
      </c>
      <c r="D10" s="79">
        <f t="shared" si="1"/>
        <v>23156</v>
      </c>
      <c r="E10" s="79">
        <f t="shared" si="1"/>
        <v>35000</v>
      </c>
      <c r="F10" s="80">
        <f t="shared" si="1"/>
        <v>483048</v>
      </c>
      <c r="G10" s="81">
        <f t="shared" si="1"/>
        <v>0</v>
      </c>
      <c r="H10" s="72">
        <f t="shared" si="0"/>
        <v>759193.05</v>
      </c>
    </row>
    <row r="11" spans="1:8" ht="15">
      <c r="A11" s="77"/>
      <c r="B11" s="34"/>
      <c r="C11" s="34"/>
      <c r="D11" s="34"/>
      <c r="E11" s="34"/>
      <c r="F11" s="6"/>
      <c r="G11" s="34"/>
      <c r="H11" s="78"/>
    </row>
    <row r="12" spans="1:8" ht="15">
      <c r="A12" s="77"/>
      <c r="B12" s="34"/>
      <c r="C12" s="34"/>
      <c r="D12" s="34"/>
      <c r="E12" s="34"/>
      <c r="F12" s="78"/>
      <c r="G12" s="34"/>
      <c r="H12" s="78"/>
    </row>
    <row r="13" spans="1:8" ht="15">
      <c r="A13" s="77"/>
      <c r="B13" s="34"/>
      <c r="C13" s="34"/>
      <c r="D13" s="34"/>
      <c r="E13" s="34"/>
      <c r="F13" s="84" t="s">
        <v>35</v>
      </c>
      <c r="G13" s="85">
        <f>(B10+C10+D10+E10)</f>
        <v>276145.05</v>
      </c>
      <c r="H13" s="78"/>
    </row>
    <row r="14" spans="1:8" ht="15">
      <c r="A14" s="77" t="s">
        <v>39</v>
      </c>
      <c r="B14" s="34"/>
      <c r="C14" s="34"/>
      <c r="D14" s="34"/>
      <c r="E14" s="34"/>
      <c r="F14" s="82" t="s">
        <v>36</v>
      </c>
      <c r="G14" s="83">
        <f>(F10+G10)</f>
        <v>483048</v>
      </c>
      <c r="H14" s="78"/>
    </row>
    <row r="15" ht="15">
      <c r="A15" s="67" t="s">
        <v>40</v>
      </c>
    </row>
    <row r="16" spans="6:8" ht="12.75">
      <c r="F16" s="1" t="s">
        <v>166</v>
      </c>
      <c r="G16" s="1"/>
      <c r="H16" s="73">
        <f>SUM(G13+G14)</f>
        <v>759193.05</v>
      </c>
    </row>
    <row r="20" ht="12.75">
      <c r="G20" s="32"/>
    </row>
    <row r="22" spans="2:7" ht="15">
      <c r="B22" s="89" t="s">
        <v>46</v>
      </c>
      <c r="C22" s="89" t="s">
        <v>42</v>
      </c>
      <c r="D22" s="89" t="s">
        <v>43</v>
      </c>
      <c r="E22" s="89"/>
      <c r="F22" s="89" t="s">
        <v>44</v>
      </c>
      <c r="G22" s="89" t="s">
        <v>45</v>
      </c>
    </row>
    <row r="23" spans="1:7" ht="15">
      <c r="A23" s="105" t="s">
        <v>25</v>
      </c>
      <c r="B23" s="114"/>
      <c r="C23" s="114"/>
      <c r="D23" s="90"/>
      <c r="E23" s="90"/>
      <c r="F23" s="114"/>
      <c r="G23" s="90"/>
    </row>
    <row r="24" spans="1:7" ht="15">
      <c r="A24" s="105" t="s">
        <v>29</v>
      </c>
      <c r="B24" s="114"/>
      <c r="C24" s="114"/>
      <c r="D24" s="90"/>
      <c r="E24" s="90"/>
      <c r="F24" s="114"/>
      <c r="G24" s="90"/>
    </row>
    <row r="25" spans="1:7" ht="15">
      <c r="A25" s="105" t="s">
        <v>30</v>
      </c>
      <c r="B25" s="114"/>
      <c r="C25" s="114"/>
      <c r="D25" s="90"/>
      <c r="E25" s="90"/>
      <c r="F25" s="114"/>
      <c r="G25" s="90"/>
    </row>
    <row r="26" spans="1:7" ht="15">
      <c r="A26" s="105" t="s">
        <v>31</v>
      </c>
      <c r="B26" s="114"/>
      <c r="C26" s="114"/>
      <c r="D26" s="90"/>
      <c r="E26" s="90"/>
      <c r="F26" s="114"/>
      <c r="G26" s="90"/>
    </row>
    <row r="27" spans="1:7" ht="15">
      <c r="A27" s="105" t="s">
        <v>32</v>
      </c>
      <c r="B27" s="114"/>
      <c r="C27" s="114"/>
      <c r="D27" s="90"/>
      <c r="E27" s="90"/>
      <c r="F27" s="114"/>
      <c r="G27" s="90"/>
    </row>
    <row r="28" spans="1:7" ht="15">
      <c r="A28" s="107" t="s">
        <v>23</v>
      </c>
      <c r="B28" s="135">
        <f>SUM(B23:B27)</f>
        <v>0</v>
      </c>
      <c r="C28" s="135">
        <f>SUM(C23:C27)</f>
        <v>0</v>
      </c>
      <c r="D28" s="13">
        <f>SUM(D23:D27)</f>
        <v>0</v>
      </c>
      <c r="E28" s="13"/>
      <c r="F28" s="135">
        <f>SUM(F23:F27)</f>
        <v>0</v>
      </c>
      <c r="G28" s="13">
        <f>SUM(G23:G27)</f>
        <v>0</v>
      </c>
    </row>
    <row r="29" ht="12.75">
      <c r="B29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28.8515625" style="0" customWidth="1"/>
    <col min="2" max="2" width="26.00390625" style="0" bestFit="1" customWidth="1"/>
    <col min="3" max="3" width="9.421875" style="0" bestFit="1" customWidth="1"/>
    <col min="4" max="4" width="13.421875" style="0" bestFit="1" customWidth="1"/>
    <col min="5" max="5" width="11.28125" style="0" bestFit="1" customWidth="1"/>
    <col min="6" max="6" width="11.8515625" style="0" customWidth="1"/>
    <col min="7" max="7" width="12.8515625" style="0" bestFit="1" customWidth="1"/>
    <col min="8" max="8" width="9.8515625" style="0" customWidth="1"/>
    <col min="9" max="9" width="12.57421875" style="0" customWidth="1"/>
    <col min="10" max="10" width="13.7109375" style="0" customWidth="1"/>
    <col min="11" max="12" width="9.7109375" style="0" bestFit="1" customWidth="1"/>
    <col min="13" max="13" width="11.28125" style="0" bestFit="1" customWidth="1"/>
  </cols>
  <sheetData>
    <row r="1" spans="1:12" ht="15.75">
      <c r="A1" s="3"/>
      <c r="B1" s="18" t="s">
        <v>24</v>
      </c>
      <c r="C1" s="19"/>
      <c r="D1" s="20"/>
      <c r="L1" s="1"/>
    </row>
    <row r="2" spans="1:13" ht="25.5">
      <c r="A2" s="9"/>
      <c r="B2" s="64" t="s">
        <v>0</v>
      </c>
      <c r="C2" s="65" t="s">
        <v>1</v>
      </c>
      <c r="D2" s="64" t="s">
        <v>2</v>
      </c>
      <c r="E2" s="108" t="s">
        <v>3</v>
      </c>
      <c r="F2" s="65" t="s">
        <v>4</v>
      </c>
      <c r="G2" s="47" t="s">
        <v>71</v>
      </c>
      <c r="H2" s="109" t="s">
        <v>38</v>
      </c>
      <c r="I2" s="86" t="s">
        <v>64</v>
      </c>
      <c r="J2" s="86" t="s">
        <v>72</v>
      </c>
      <c r="K2" s="31" t="s">
        <v>165</v>
      </c>
      <c r="L2" s="31" t="s">
        <v>41</v>
      </c>
      <c r="M2" s="31" t="s">
        <v>22</v>
      </c>
    </row>
    <row r="3" spans="2:13" ht="15">
      <c r="B3" s="197" t="s">
        <v>99</v>
      </c>
      <c r="C3">
        <v>285</v>
      </c>
      <c r="D3" s="148">
        <v>21914.73</v>
      </c>
      <c r="E3" s="87">
        <v>0.84</v>
      </c>
      <c r="F3" s="17">
        <v>0.399252</v>
      </c>
      <c r="G3" s="2">
        <v>8749.49978196</v>
      </c>
      <c r="H3" s="110">
        <v>0.6</v>
      </c>
      <c r="I3" s="17">
        <v>0.28518</v>
      </c>
      <c r="J3" s="112">
        <v>6249.6427014</v>
      </c>
      <c r="K3" s="30">
        <v>0.6844319999999999</v>
      </c>
      <c r="L3" s="27">
        <v>0.71</v>
      </c>
      <c r="M3" s="27">
        <v>-3.6011267605633854</v>
      </c>
    </row>
    <row r="4" spans="1:13" ht="15">
      <c r="A4" s="151" t="s">
        <v>175</v>
      </c>
      <c r="B4" s="197" t="s">
        <v>100</v>
      </c>
      <c r="C4">
        <v>199</v>
      </c>
      <c r="D4" s="148">
        <v>18803.99</v>
      </c>
      <c r="E4" s="87">
        <v>0.98</v>
      </c>
      <c r="F4" s="17">
        <v>0.465794</v>
      </c>
      <c r="G4" s="2">
        <v>8758.78571806</v>
      </c>
      <c r="H4" s="110">
        <v>1.41</v>
      </c>
      <c r="I4" s="17">
        <v>0.6701729999999999</v>
      </c>
      <c r="J4" s="112">
        <v>12601.926390269999</v>
      </c>
      <c r="K4" s="30">
        <v>1.135967</v>
      </c>
      <c r="L4" s="27">
        <v>1.17</v>
      </c>
      <c r="M4" s="27">
        <v>-2.908803418803417</v>
      </c>
    </row>
    <row r="5" spans="1:13" ht="15">
      <c r="A5" s="152" t="s">
        <v>76</v>
      </c>
      <c r="B5" s="197" t="s">
        <v>101</v>
      </c>
      <c r="C5">
        <v>148</v>
      </c>
      <c r="D5" s="148">
        <v>14011.26</v>
      </c>
      <c r="E5" s="87">
        <v>1.08</v>
      </c>
      <c r="F5" s="17">
        <v>0.513324</v>
      </c>
      <c r="G5" s="2">
        <v>7192.31602824</v>
      </c>
      <c r="H5" s="110">
        <v>1.81</v>
      </c>
      <c r="I5" s="17">
        <v>0.860293</v>
      </c>
      <c r="J5" s="112">
        <v>12053.78889918</v>
      </c>
      <c r="K5" s="30">
        <v>1.3736169999999999</v>
      </c>
      <c r="L5" s="27">
        <v>1.43</v>
      </c>
      <c r="M5" s="27">
        <v>-3.942867132867138</v>
      </c>
    </row>
    <row r="6" spans="1:13" ht="15">
      <c r="A6" s="152"/>
      <c r="B6" s="197" t="s">
        <v>102</v>
      </c>
      <c r="C6">
        <v>126</v>
      </c>
      <c r="D6" s="148">
        <v>12308.66</v>
      </c>
      <c r="E6" s="87">
        <v>1.16</v>
      </c>
      <c r="F6" s="17">
        <v>0.551348</v>
      </c>
      <c r="G6" s="2">
        <v>6786.355073679999</v>
      </c>
      <c r="H6" s="110">
        <v>2.21</v>
      </c>
      <c r="I6" s="17">
        <v>1.050413</v>
      </c>
      <c r="J6" s="112">
        <v>12929.17647658</v>
      </c>
      <c r="K6" s="30">
        <v>1.601761</v>
      </c>
      <c r="L6" s="27">
        <v>1.65</v>
      </c>
      <c r="M6" s="27">
        <v>-2.923575757575753</v>
      </c>
    </row>
    <row r="7" spans="2:13" ht="15">
      <c r="B7" s="197" t="s">
        <v>103</v>
      </c>
      <c r="C7">
        <v>21</v>
      </c>
      <c r="D7" s="148">
        <v>1861.8</v>
      </c>
      <c r="E7" s="87">
        <v>1.24</v>
      </c>
      <c r="F7" s="17">
        <v>0.589372</v>
      </c>
      <c r="G7" s="2">
        <v>1097.2927895999999</v>
      </c>
      <c r="H7" s="110">
        <v>2.76</v>
      </c>
      <c r="I7" s="17">
        <v>1.311828</v>
      </c>
      <c r="J7" s="112">
        <v>2442.3613704</v>
      </c>
      <c r="K7" s="30">
        <v>1.9012</v>
      </c>
      <c r="L7" s="27">
        <v>2.03</v>
      </c>
      <c r="M7" s="27">
        <v>-6.344827586206888</v>
      </c>
    </row>
    <row r="8" spans="2:13" ht="15">
      <c r="B8" s="197" t="s">
        <v>104</v>
      </c>
      <c r="C8">
        <v>2</v>
      </c>
      <c r="D8" s="148">
        <v>197</v>
      </c>
      <c r="E8" s="87">
        <v>1.3</v>
      </c>
      <c r="F8" s="17">
        <v>0.61789</v>
      </c>
      <c r="G8" s="2">
        <v>121.72433000000001</v>
      </c>
      <c r="H8" s="110">
        <v>3.11</v>
      </c>
      <c r="I8" s="17">
        <v>1.478183</v>
      </c>
      <c r="J8" s="112">
        <v>291.202051</v>
      </c>
      <c r="K8" s="30">
        <v>2.096073</v>
      </c>
      <c r="L8" s="27">
        <v>2.31</v>
      </c>
      <c r="M8" s="27">
        <v>-9.26090909090909</v>
      </c>
    </row>
    <row r="9" spans="2:13" ht="15">
      <c r="B9" s="197" t="s">
        <v>171</v>
      </c>
      <c r="C9">
        <v>510</v>
      </c>
      <c r="D9" s="148">
        <v>23738.33</v>
      </c>
      <c r="E9" s="87">
        <v>1.16</v>
      </c>
      <c r="F9" s="17">
        <v>0.551348</v>
      </c>
      <c r="G9" s="2">
        <v>13088.08076884</v>
      </c>
      <c r="H9" s="110">
        <v>0</v>
      </c>
      <c r="I9" s="17">
        <v>0</v>
      </c>
      <c r="J9" s="112">
        <v>0</v>
      </c>
      <c r="K9" s="30">
        <v>0.551348</v>
      </c>
      <c r="L9" s="27">
        <v>0.41</v>
      </c>
      <c r="M9" s="27">
        <v>34.475121951219506</v>
      </c>
    </row>
    <row r="10" spans="1:13" ht="15">
      <c r="A10" t="s">
        <v>173</v>
      </c>
      <c r="B10" s="202" t="s">
        <v>169</v>
      </c>
      <c r="C10">
        <v>181</v>
      </c>
      <c r="D10" s="148">
        <v>12365.92</v>
      </c>
      <c r="E10" s="87">
        <v>1.08</v>
      </c>
      <c r="F10" s="17">
        <v>0.513324</v>
      </c>
      <c r="G10" s="2">
        <v>6347.72351808</v>
      </c>
      <c r="H10" s="110">
        <v>1.8</v>
      </c>
      <c r="I10" s="17">
        <v>0.85554</v>
      </c>
      <c r="J10" s="112">
        <v>10579.5391968</v>
      </c>
      <c r="K10" s="30">
        <v>1.3688639999999999</v>
      </c>
      <c r="L10" s="27">
        <v>0.71</v>
      </c>
      <c r="M10" s="27">
        <v>92.79774647887324</v>
      </c>
    </row>
    <row r="11" spans="1:13" ht="15">
      <c r="A11" t="s">
        <v>174</v>
      </c>
      <c r="B11" s="202" t="s">
        <v>167</v>
      </c>
      <c r="C11">
        <v>76</v>
      </c>
      <c r="D11" s="148">
        <v>3575.08</v>
      </c>
      <c r="E11" s="87">
        <v>1.16</v>
      </c>
      <c r="F11" s="17">
        <v>0.551348</v>
      </c>
      <c r="G11" s="2">
        <v>1971.1132078399999</v>
      </c>
      <c r="H11" s="110">
        <v>0</v>
      </c>
      <c r="I11" s="17">
        <v>0</v>
      </c>
      <c r="J11" s="112">
        <v>0</v>
      </c>
      <c r="K11" s="30">
        <v>0.551348</v>
      </c>
      <c r="L11" s="27">
        <v>0.41</v>
      </c>
      <c r="M11" s="27">
        <v>34.475121951219506</v>
      </c>
    </row>
    <row r="12" spans="2:13" ht="15">
      <c r="B12" s="197" t="s">
        <v>120</v>
      </c>
      <c r="C12">
        <v>509</v>
      </c>
      <c r="D12" s="148">
        <v>28567.81</v>
      </c>
      <c r="E12" s="87">
        <v>0.1</v>
      </c>
      <c r="F12" s="17">
        <v>0.04753</v>
      </c>
      <c r="G12" s="2">
        <v>1357.8280093</v>
      </c>
      <c r="H12" s="110">
        <v>0.1</v>
      </c>
      <c r="I12" s="17">
        <v>0.04753</v>
      </c>
      <c r="J12" s="112">
        <v>1357.8280093</v>
      </c>
      <c r="K12" s="30">
        <v>0.09506</v>
      </c>
      <c r="L12" s="27">
        <v>0.1</v>
      </c>
      <c r="M12" s="27">
        <v>-4.9399999999999995</v>
      </c>
    </row>
    <row r="13" spans="2:13" ht="15">
      <c r="B13" s="3" t="s">
        <v>170</v>
      </c>
      <c r="C13" s="153">
        <v>0</v>
      </c>
      <c r="D13" s="2">
        <v>0</v>
      </c>
      <c r="E13" s="87">
        <v>0.1</v>
      </c>
      <c r="F13" s="17">
        <v>0.04753</v>
      </c>
      <c r="G13" s="2"/>
      <c r="H13" s="110">
        <v>0.1</v>
      </c>
      <c r="I13" s="17">
        <v>0.04753</v>
      </c>
      <c r="J13" s="112">
        <v>0</v>
      </c>
      <c r="K13" s="30">
        <v>0.09506</v>
      </c>
      <c r="L13" s="27">
        <v>0.1</v>
      </c>
      <c r="M13" s="27">
        <v>-4.9399999999999995</v>
      </c>
    </row>
    <row r="14" spans="2:13" ht="15">
      <c r="B14" s="10" t="s">
        <v>118</v>
      </c>
      <c r="C14" s="153">
        <v>0</v>
      </c>
      <c r="D14" s="2">
        <v>0</v>
      </c>
      <c r="E14" s="87">
        <v>0.1</v>
      </c>
      <c r="F14" s="17">
        <v>0.04753</v>
      </c>
      <c r="G14" s="2"/>
      <c r="H14" s="110">
        <v>0.1</v>
      </c>
      <c r="I14" s="17">
        <v>0.04753</v>
      </c>
      <c r="J14" s="112">
        <v>0</v>
      </c>
      <c r="K14" s="30">
        <v>0.09506</v>
      </c>
      <c r="L14" s="27">
        <v>0.1</v>
      </c>
      <c r="M14" s="27">
        <v>-4.9399999999999995</v>
      </c>
    </row>
    <row r="15" spans="2:13" ht="15">
      <c r="B15" s="10" t="s">
        <v>119</v>
      </c>
      <c r="C15" s="153">
        <v>0</v>
      </c>
      <c r="D15" s="2">
        <v>0</v>
      </c>
      <c r="E15" s="87">
        <v>0.1</v>
      </c>
      <c r="F15" s="17">
        <v>0.04753</v>
      </c>
      <c r="G15" s="2"/>
      <c r="H15" s="110">
        <v>0.1</v>
      </c>
      <c r="I15" s="17">
        <v>0.04753</v>
      </c>
      <c r="J15" s="112">
        <v>0</v>
      </c>
      <c r="K15" s="30">
        <v>0.09506</v>
      </c>
      <c r="L15" s="27">
        <v>0.1</v>
      </c>
      <c r="M15" s="27">
        <v>-4.9399999999999995</v>
      </c>
    </row>
    <row r="16" spans="2:11" ht="12.75">
      <c r="B16" s="8" t="s">
        <v>97</v>
      </c>
      <c r="C16" s="106">
        <v>2057</v>
      </c>
      <c r="D16" s="4">
        <v>137344.58000000002</v>
      </c>
      <c r="E16" s="4"/>
      <c r="F16" s="49"/>
      <c r="G16" s="7">
        <v>55470.71922559999</v>
      </c>
      <c r="H16" s="50"/>
      <c r="I16" s="50"/>
      <c r="J16" s="118">
        <v>58505.465094930005</v>
      </c>
      <c r="K16" s="11"/>
    </row>
    <row r="17" spans="3:10" ht="12.75">
      <c r="C17" s="50"/>
      <c r="D17" s="50"/>
      <c r="E17" s="50"/>
      <c r="F17" s="50"/>
      <c r="G17" s="50"/>
      <c r="H17" s="50"/>
      <c r="I17" s="50"/>
      <c r="J17" s="50"/>
    </row>
    <row r="18" spans="1:12" ht="15.75">
      <c r="A18" s="3"/>
      <c r="B18" s="21" t="s">
        <v>6</v>
      </c>
      <c r="C18" s="51"/>
      <c r="D18" s="50"/>
      <c r="E18" s="50"/>
      <c r="F18" s="50"/>
      <c r="G18" s="50"/>
      <c r="H18" s="50"/>
      <c r="I18" s="50"/>
      <c r="J18" s="50"/>
      <c r="L18" s="1"/>
    </row>
    <row r="19" spans="1:13" ht="25.5">
      <c r="A19" s="9"/>
      <c r="B19" s="64" t="s">
        <v>7</v>
      </c>
      <c r="C19" s="65" t="s">
        <v>1</v>
      </c>
      <c r="D19" s="64" t="s">
        <v>2</v>
      </c>
      <c r="E19" s="108" t="s">
        <v>8</v>
      </c>
      <c r="F19" s="65" t="s">
        <v>4</v>
      </c>
      <c r="G19" s="47" t="s">
        <v>71</v>
      </c>
      <c r="H19" s="109" t="s">
        <v>9</v>
      </c>
      <c r="I19" s="86" t="s">
        <v>64</v>
      </c>
      <c r="J19" s="86" t="s">
        <v>72</v>
      </c>
      <c r="K19" s="31" t="s">
        <v>165</v>
      </c>
      <c r="L19" s="31" t="s">
        <v>41</v>
      </c>
      <c r="M19" s="31" t="s">
        <v>22</v>
      </c>
    </row>
    <row r="20" spans="1:13" ht="39">
      <c r="A20" s="195" t="s">
        <v>128</v>
      </c>
      <c r="B20" s="64" t="s">
        <v>121</v>
      </c>
      <c r="C20">
        <v>2</v>
      </c>
      <c r="D20" s="148">
        <v>163</v>
      </c>
      <c r="E20" s="122">
        <v>0.32</v>
      </c>
      <c r="F20" s="17">
        <v>0.09247999999999999</v>
      </c>
      <c r="G20" s="2">
        <v>15.07424</v>
      </c>
      <c r="H20" s="88">
        <v>2.6</v>
      </c>
      <c r="I20" s="17">
        <v>0.7514</v>
      </c>
      <c r="J20" s="112">
        <v>122.47819999999999</v>
      </c>
      <c r="K20" s="30">
        <v>0.84388</v>
      </c>
      <c r="L20" s="198">
        <v>0.84</v>
      </c>
      <c r="M20" s="121"/>
    </row>
    <row r="21" spans="1:13" ht="16.5" customHeight="1">
      <c r="A21" s="158" t="s">
        <v>129</v>
      </c>
      <c r="B21" s="64" t="s">
        <v>122</v>
      </c>
      <c r="C21">
        <v>0</v>
      </c>
      <c r="D21" s="148"/>
      <c r="E21" s="122">
        <v>0.8</v>
      </c>
      <c r="F21" s="17">
        <v>0.2312</v>
      </c>
      <c r="G21" s="2">
        <v>0</v>
      </c>
      <c r="H21" s="88">
        <v>6.55</v>
      </c>
      <c r="I21" s="17">
        <v>1.89295</v>
      </c>
      <c r="J21" s="112">
        <v>0</v>
      </c>
      <c r="K21" s="30">
        <v>2.1241499999999998</v>
      </c>
      <c r="L21" s="198">
        <v>2.12</v>
      </c>
      <c r="M21" s="121"/>
    </row>
    <row r="22" spans="1:13" ht="16.5" customHeight="1">
      <c r="A22" s="158"/>
      <c r="B22" s="64" t="s">
        <v>126</v>
      </c>
      <c r="C22" s="192">
        <v>0</v>
      </c>
      <c r="D22" s="159"/>
      <c r="E22" s="122">
        <v>0.38</v>
      </c>
      <c r="F22" s="17">
        <v>0.10981999999999999</v>
      </c>
      <c r="G22" s="2">
        <v>0</v>
      </c>
      <c r="H22" s="88">
        <v>3.11</v>
      </c>
      <c r="I22" s="17">
        <v>0.8987899999999999</v>
      </c>
      <c r="J22" s="112">
        <v>0</v>
      </c>
      <c r="K22" s="30">
        <v>1.0086099999999998</v>
      </c>
      <c r="L22" s="198">
        <v>1.01</v>
      </c>
      <c r="M22" s="121"/>
    </row>
    <row r="23" spans="1:13" ht="16.5" customHeight="1">
      <c r="A23" s="195" t="s">
        <v>130</v>
      </c>
      <c r="B23" s="64" t="s">
        <v>127</v>
      </c>
      <c r="C23">
        <v>4</v>
      </c>
      <c r="D23" s="148">
        <v>3431</v>
      </c>
      <c r="E23" s="122">
        <v>0.3</v>
      </c>
      <c r="F23" s="17">
        <v>0.08669999999999999</v>
      </c>
      <c r="G23" s="2">
        <v>297.4676999999999</v>
      </c>
      <c r="H23" s="88">
        <v>2.5</v>
      </c>
      <c r="I23" s="17">
        <v>0.7224999999999999</v>
      </c>
      <c r="J23" s="112">
        <v>2478.8974999999996</v>
      </c>
      <c r="K23" s="30">
        <v>0.8091999999999999</v>
      </c>
      <c r="L23" s="198">
        <v>0.81</v>
      </c>
      <c r="M23" s="121"/>
    </row>
    <row r="24" spans="1:13" ht="16.5" customHeight="1">
      <c r="A24" s="195" t="s">
        <v>158</v>
      </c>
      <c r="B24" s="64" t="s">
        <v>133</v>
      </c>
      <c r="C24">
        <v>3</v>
      </c>
      <c r="D24" s="148">
        <v>1131</v>
      </c>
      <c r="E24" s="122">
        <v>1.07</v>
      </c>
      <c r="F24" s="17">
        <v>0.30923</v>
      </c>
      <c r="G24" s="2">
        <v>349.73913</v>
      </c>
      <c r="H24" s="88">
        <v>8.79</v>
      </c>
      <c r="I24" s="17">
        <v>2.5403099999999994</v>
      </c>
      <c r="J24" s="112">
        <v>2873.0906099999993</v>
      </c>
      <c r="K24" s="30">
        <v>2.8495399999999993</v>
      </c>
      <c r="L24" s="198">
        <v>2.85</v>
      </c>
      <c r="M24" s="121"/>
    </row>
    <row r="25" spans="1:13" ht="16.5" customHeight="1">
      <c r="A25" s="158" t="s">
        <v>157</v>
      </c>
      <c r="B25" s="64" t="s">
        <v>123</v>
      </c>
      <c r="C25">
        <v>0</v>
      </c>
      <c r="D25" s="148"/>
      <c r="E25" s="122">
        <v>0.91</v>
      </c>
      <c r="F25" s="17">
        <v>0.26299</v>
      </c>
      <c r="G25" s="2">
        <v>0</v>
      </c>
      <c r="H25" s="88">
        <v>7.49</v>
      </c>
      <c r="I25" s="17">
        <v>2.1646099999999997</v>
      </c>
      <c r="J25" s="112">
        <v>0</v>
      </c>
      <c r="K25" s="30">
        <v>2.4275999999999995</v>
      </c>
      <c r="L25" s="198">
        <v>2.43</v>
      </c>
      <c r="M25" s="121"/>
    </row>
    <row r="26" spans="1:13" ht="16.5" customHeight="1">
      <c r="A26" s="158"/>
      <c r="B26" s="64" t="s">
        <v>135</v>
      </c>
      <c r="C26" s="162">
        <v>0</v>
      </c>
      <c r="D26" s="160"/>
      <c r="E26" s="122">
        <v>0.95</v>
      </c>
      <c r="F26" s="17">
        <v>0.27454999999999996</v>
      </c>
      <c r="G26" s="2">
        <v>0</v>
      </c>
      <c r="H26" s="88">
        <v>7.82</v>
      </c>
      <c r="I26" s="17">
        <v>2.25998</v>
      </c>
      <c r="J26" s="112">
        <v>0</v>
      </c>
      <c r="K26" s="30">
        <v>2.53453</v>
      </c>
      <c r="L26" s="198">
        <v>2.53</v>
      </c>
      <c r="M26" s="121"/>
    </row>
    <row r="27" spans="1:13" ht="16.5" customHeight="1">
      <c r="A27" s="195" t="s">
        <v>156</v>
      </c>
      <c r="B27" s="64" t="s">
        <v>124</v>
      </c>
      <c r="C27">
        <v>10</v>
      </c>
      <c r="D27" s="148">
        <v>360.74</v>
      </c>
      <c r="E27" s="122">
        <v>1</v>
      </c>
      <c r="F27" s="17">
        <v>0.289</v>
      </c>
      <c r="G27" s="2">
        <v>104.25385999999999</v>
      </c>
      <c r="H27" s="88">
        <v>8.21</v>
      </c>
      <c r="I27" s="17">
        <v>2.37269</v>
      </c>
      <c r="J27" s="112">
        <v>855.9241906</v>
      </c>
      <c r="K27" s="30">
        <v>2.66169</v>
      </c>
      <c r="L27" s="198">
        <v>2.66</v>
      </c>
      <c r="M27" s="121"/>
    </row>
    <row r="28" spans="1:13" ht="16.5" customHeight="1">
      <c r="A28" s="195" t="s">
        <v>145</v>
      </c>
      <c r="B28" s="64" t="s">
        <v>125</v>
      </c>
      <c r="C28">
        <v>2</v>
      </c>
      <c r="D28" s="148">
        <v>200</v>
      </c>
      <c r="E28" s="122">
        <v>0.58</v>
      </c>
      <c r="F28" s="17">
        <v>0.16761999999999996</v>
      </c>
      <c r="G28" s="2">
        <v>33.523999999999994</v>
      </c>
      <c r="H28" s="88">
        <v>4.78</v>
      </c>
      <c r="I28" s="17">
        <v>1.3814199999999999</v>
      </c>
      <c r="J28" s="112">
        <v>276.284</v>
      </c>
      <c r="K28" s="30">
        <v>1.5490399999999998</v>
      </c>
      <c r="L28" s="198">
        <v>1.55</v>
      </c>
      <c r="M28" s="121"/>
    </row>
    <row r="29" spans="1:13" ht="51.75">
      <c r="A29" s="195" t="s">
        <v>146</v>
      </c>
      <c r="B29" s="64" t="s">
        <v>131</v>
      </c>
      <c r="C29">
        <v>16</v>
      </c>
      <c r="D29" s="148">
        <v>3636</v>
      </c>
      <c r="E29" s="122">
        <v>1.11</v>
      </c>
      <c r="F29" s="17">
        <v>0.32079</v>
      </c>
      <c r="G29" s="2">
        <v>1166.39244</v>
      </c>
      <c r="H29" s="88">
        <v>9.12</v>
      </c>
      <c r="I29" s="17">
        <v>2.63568</v>
      </c>
      <c r="J29" s="112">
        <v>9583.33248</v>
      </c>
      <c r="K29" s="30">
        <v>2.95647</v>
      </c>
      <c r="L29" s="198">
        <v>2.96</v>
      </c>
      <c r="M29" s="121"/>
    </row>
    <row r="30" spans="1:13" ht="26.25">
      <c r="A30" s="195" t="s">
        <v>147</v>
      </c>
      <c r="B30" s="64" t="s">
        <v>132</v>
      </c>
      <c r="C30">
        <v>2</v>
      </c>
      <c r="D30" s="148">
        <v>127.5</v>
      </c>
      <c r="E30" s="122">
        <v>1.07</v>
      </c>
      <c r="F30" s="17">
        <v>0.30923</v>
      </c>
      <c r="G30" s="2">
        <v>39.426825</v>
      </c>
      <c r="H30" s="88">
        <v>8.8</v>
      </c>
      <c r="I30" s="17">
        <v>2.5432</v>
      </c>
      <c r="J30" s="112">
        <v>324.25800000000004</v>
      </c>
      <c r="K30" s="30">
        <v>2.85243</v>
      </c>
      <c r="L30" s="198">
        <v>2.85</v>
      </c>
      <c r="M30" s="121"/>
    </row>
    <row r="31" spans="1:13" ht="64.5">
      <c r="A31" s="195" t="s">
        <v>148</v>
      </c>
      <c r="B31" s="64" t="s">
        <v>137</v>
      </c>
      <c r="C31">
        <v>17</v>
      </c>
      <c r="D31" s="148">
        <v>1862.63</v>
      </c>
      <c r="E31" s="122">
        <v>0.72</v>
      </c>
      <c r="F31" s="17">
        <v>0.20808</v>
      </c>
      <c r="G31" s="2">
        <v>387.5760504</v>
      </c>
      <c r="H31" s="88">
        <v>5.9</v>
      </c>
      <c r="I31" s="17">
        <v>1.7051</v>
      </c>
      <c r="J31" s="112">
        <v>3175.9704130000005</v>
      </c>
      <c r="K31" s="30">
        <v>1.91318</v>
      </c>
      <c r="L31" s="198">
        <v>1.91</v>
      </c>
      <c r="M31" s="121"/>
    </row>
    <row r="32" spans="1:13" ht="16.5" customHeight="1">
      <c r="A32" s="195" t="s">
        <v>149</v>
      </c>
      <c r="B32" s="64" t="s">
        <v>138</v>
      </c>
      <c r="C32">
        <v>8</v>
      </c>
      <c r="D32" s="148">
        <v>1151</v>
      </c>
      <c r="E32" s="122">
        <v>0.92</v>
      </c>
      <c r="F32" s="17">
        <v>0.26588</v>
      </c>
      <c r="G32" s="2">
        <v>306.02788</v>
      </c>
      <c r="H32" s="88">
        <v>7.55</v>
      </c>
      <c r="I32" s="17">
        <v>2.1819499999999996</v>
      </c>
      <c r="J32" s="112">
        <v>2511.4244499999995</v>
      </c>
      <c r="K32" s="30">
        <v>2.4478299999999997</v>
      </c>
      <c r="L32" s="198">
        <v>2.45</v>
      </c>
      <c r="M32" s="121"/>
    </row>
    <row r="33" spans="1:13" ht="26.25">
      <c r="A33" s="195" t="s">
        <v>150</v>
      </c>
      <c r="B33" s="64" t="s">
        <v>139</v>
      </c>
      <c r="C33">
        <v>14</v>
      </c>
      <c r="D33" s="148">
        <v>14129</v>
      </c>
      <c r="E33" s="122">
        <v>0.91</v>
      </c>
      <c r="F33" s="17">
        <v>0.26299</v>
      </c>
      <c r="G33" s="2">
        <v>3715.78571</v>
      </c>
      <c r="H33" s="88">
        <v>7.5</v>
      </c>
      <c r="I33" s="17">
        <v>2.1675</v>
      </c>
      <c r="J33" s="112">
        <v>30624.6075</v>
      </c>
      <c r="K33" s="30">
        <v>2.43049</v>
      </c>
      <c r="L33" s="198">
        <v>2.43</v>
      </c>
      <c r="M33" s="121"/>
    </row>
    <row r="34" spans="1:13" ht="26.25">
      <c r="A34" s="195" t="s">
        <v>151</v>
      </c>
      <c r="B34" s="64" t="s">
        <v>140</v>
      </c>
      <c r="C34">
        <v>16</v>
      </c>
      <c r="D34" s="148">
        <v>1373</v>
      </c>
      <c r="E34" s="122">
        <v>1.09</v>
      </c>
      <c r="F34" s="17">
        <v>0.31501</v>
      </c>
      <c r="G34" s="2">
        <v>432.50873</v>
      </c>
      <c r="H34" s="88">
        <v>8.92</v>
      </c>
      <c r="I34" s="17">
        <v>2.57788</v>
      </c>
      <c r="J34" s="112">
        <v>3539.42924</v>
      </c>
      <c r="K34" s="30">
        <v>2.89289</v>
      </c>
      <c r="L34" s="198">
        <v>2.89</v>
      </c>
      <c r="M34" s="121"/>
    </row>
    <row r="35" spans="1:13" ht="16.5" customHeight="1">
      <c r="A35" s="195" t="s">
        <v>159</v>
      </c>
      <c r="B35" s="64" t="s">
        <v>134</v>
      </c>
      <c r="C35">
        <v>4</v>
      </c>
      <c r="D35" s="148">
        <v>1153</v>
      </c>
      <c r="E35" s="122">
        <v>2.42</v>
      </c>
      <c r="F35" s="17">
        <v>0.6993799999999999</v>
      </c>
      <c r="G35" s="2">
        <v>806.3851399999999</v>
      </c>
      <c r="H35" s="88">
        <v>19.83</v>
      </c>
      <c r="I35" s="17">
        <v>5.7308699999999995</v>
      </c>
      <c r="J35" s="112">
        <v>6607.693109999999</v>
      </c>
      <c r="K35" s="30">
        <v>6.430249999999999</v>
      </c>
      <c r="L35" s="198">
        <v>6.43</v>
      </c>
      <c r="M35" s="121"/>
    </row>
    <row r="36" spans="1:13" ht="15">
      <c r="A36" s="195" t="s">
        <v>153</v>
      </c>
      <c r="B36" s="64" t="s">
        <v>141</v>
      </c>
      <c r="C36">
        <v>14</v>
      </c>
      <c r="D36" s="148">
        <v>1234.47</v>
      </c>
      <c r="E36" s="122">
        <v>1.82</v>
      </c>
      <c r="F36" s="17">
        <v>0.52598</v>
      </c>
      <c r="G36" s="2">
        <v>649.3065306</v>
      </c>
      <c r="H36" s="88">
        <v>14.91</v>
      </c>
      <c r="I36" s="17">
        <v>4.30899</v>
      </c>
      <c r="J36" s="112">
        <v>5319.318885299999</v>
      </c>
      <c r="K36" s="30">
        <v>4.834969999999999</v>
      </c>
      <c r="L36" s="198">
        <v>4.83</v>
      </c>
      <c r="M36" s="121"/>
    </row>
    <row r="37" spans="1:13" ht="51.75">
      <c r="A37" s="195" t="s">
        <v>152</v>
      </c>
      <c r="B37" s="64" t="s">
        <v>136</v>
      </c>
      <c r="C37">
        <v>8</v>
      </c>
      <c r="D37" s="148">
        <v>1246</v>
      </c>
      <c r="E37" s="122">
        <v>1.76</v>
      </c>
      <c r="F37" s="17">
        <v>0.50864</v>
      </c>
      <c r="G37" s="2">
        <v>633.76544</v>
      </c>
      <c r="H37" s="88">
        <v>14.43</v>
      </c>
      <c r="I37" s="17">
        <v>4.1702699999999995</v>
      </c>
      <c r="J37" s="112">
        <v>5196.156419999999</v>
      </c>
      <c r="K37" s="30">
        <v>4.678909999999999</v>
      </c>
      <c r="L37" s="198">
        <v>4.68</v>
      </c>
      <c r="M37" s="121"/>
    </row>
    <row r="38" spans="1:13" ht="15">
      <c r="A38" s="196" t="s">
        <v>18</v>
      </c>
      <c r="B38" s="64" t="s">
        <v>143</v>
      </c>
      <c r="C38">
        <v>3</v>
      </c>
      <c r="D38" s="148">
        <v>171</v>
      </c>
      <c r="E38" s="122">
        <v>1.54</v>
      </c>
      <c r="F38" s="17">
        <v>0.44505999999999996</v>
      </c>
      <c r="G38" s="2">
        <v>76.10525999999999</v>
      </c>
      <c r="H38" s="88">
        <v>12.59</v>
      </c>
      <c r="I38" s="17">
        <v>3.6385099999999997</v>
      </c>
      <c r="J38" s="112">
        <v>622.18521</v>
      </c>
      <c r="K38" s="30">
        <v>4.08357</v>
      </c>
      <c r="L38" s="198">
        <v>4.08</v>
      </c>
      <c r="M38" s="121"/>
    </row>
    <row r="39" spans="1:13" ht="16.5" customHeight="1">
      <c r="A39" s="195" t="s">
        <v>155</v>
      </c>
      <c r="B39" s="64" t="s">
        <v>142</v>
      </c>
      <c r="C39">
        <v>3</v>
      </c>
      <c r="D39" s="148">
        <v>173.2</v>
      </c>
      <c r="E39" s="122">
        <v>3.03</v>
      </c>
      <c r="F39" s="17">
        <v>0.8756699999999998</v>
      </c>
      <c r="G39" s="2">
        <v>151.66604399999997</v>
      </c>
      <c r="H39" s="88">
        <v>24.86</v>
      </c>
      <c r="I39" s="17">
        <v>7.184539999999999</v>
      </c>
      <c r="J39" s="112">
        <v>1244.3623279999997</v>
      </c>
      <c r="K39" s="30">
        <v>8.06021</v>
      </c>
      <c r="L39" s="198">
        <v>8.06</v>
      </c>
      <c r="M39" s="121"/>
    </row>
    <row r="40" spans="1:13" ht="16.5" customHeight="1">
      <c r="A40" s="196" t="s">
        <v>160</v>
      </c>
      <c r="B40" s="64" t="s">
        <v>144</v>
      </c>
      <c r="C40">
        <v>1</v>
      </c>
      <c r="D40" s="148">
        <v>350</v>
      </c>
      <c r="E40" s="122">
        <v>1.04</v>
      </c>
      <c r="F40" s="17">
        <v>0.30056</v>
      </c>
      <c r="G40" s="2">
        <v>105.196</v>
      </c>
      <c r="H40" s="88">
        <v>8.56</v>
      </c>
      <c r="I40" s="17">
        <v>2.47384</v>
      </c>
      <c r="J40" s="112">
        <v>865.844</v>
      </c>
      <c r="K40" s="30">
        <v>2.7744</v>
      </c>
      <c r="L40" s="198">
        <v>2.77</v>
      </c>
      <c r="M40" s="121"/>
    </row>
    <row r="41" spans="1:10" ht="12.75">
      <c r="A41" s="12"/>
      <c r="B41" s="8" t="s">
        <v>98</v>
      </c>
      <c r="C41" s="8">
        <v>127</v>
      </c>
      <c r="D41" s="159">
        <v>31892.54</v>
      </c>
      <c r="E41" s="13"/>
      <c r="G41" s="7">
        <v>9270.20098</v>
      </c>
      <c r="J41" s="111">
        <v>76221.25653689998</v>
      </c>
    </row>
    <row r="42" spans="4:10" ht="12.75">
      <c r="D42" s="148"/>
      <c r="J42" s="50"/>
    </row>
    <row r="43" spans="2:10" ht="12.75">
      <c r="B43" s="8" t="s">
        <v>10</v>
      </c>
      <c r="C43" s="8"/>
      <c r="D43" s="148">
        <v>169237.12000000002</v>
      </c>
      <c r="E43" s="13"/>
      <c r="F43" s="1"/>
      <c r="G43" s="14">
        <v>64740.92020559999</v>
      </c>
      <c r="J43" s="113">
        <v>134726.72163182998</v>
      </c>
    </row>
    <row r="44" spans="2:7" ht="12.75">
      <c r="B44" s="10"/>
      <c r="C44" s="10"/>
      <c r="D44" s="11"/>
      <c r="E44" s="11"/>
      <c r="G44" s="15"/>
    </row>
    <row r="45" spans="1:7" ht="12.75">
      <c r="A45" s="69"/>
      <c r="B45" s="70" t="s">
        <v>95</v>
      </c>
      <c r="C45" s="62" t="s">
        <v>19</v>
      </c>
      <c r="D45" s="63" t="s">
        <v>20</v>
      </c>
      <c r="E45" s="52"/>
      <c r="G45" s="15"/>
    </row>
    <row r="46" spans="1:5" ht="12.75">
      <c r="A46" s="53"/>
      <c r="B46" s="22" t="s">
        <v>11</v>
      </c>
      <c r="C46" s="23">
        <v>85.68107936902919</v>
      </c>
      <c r="D46" s="23">
        <v>43.42528667387075</v>
      </c>
      <c r="E46" s="54"/>
    </row>
    <row r="47" spans="1:5" ht="12.75">
      <c r="A47" s="55"/>
      <c r="B47" s="56" t="s">
        <v>12</v>
      </c>
      <c r="C47" s="57">
        <v>14.3189206309708</v>
      </c>
      <c r="D47" s="58">
        <v>56.574713326129256</v>
      </c>
      <c r="E47" s="59"/>
    </row>
    <row r="48" spans="3:5" ht="12.75">
      <c r="C48" s="28">
        <v>99.99999999999999</v>
      </c>
      <c r="D48" s="28">
        <v>100</v>
      </c>
      <c r="E48" s="29"/>
    </row>
    <row r="49" ht="9.75" customHeight="1"/>
    <row r="50" spans="1:10" ht="12.75">
      <c r="A50" s="38" t="s">
        <v>13</v>
      </c>
      <c r="B50" s="45"/>
      <c r="C50" s="39"/>
      <c r="D50" s="40"/>
      <c r="H50" s="1"/>
      <c r="I50" s="1"/>
      <c r="J50" s="1"/>
    </row>
    <row r="51" spans="1:10" ht="12.75">
      <c r="A51" s="5" t="s">
        <v>14</v>
      </c>
      <c r="B51" s="66">
        <v>55470.71922559999</v>
      </c>
      <c r="C51" s="26"/>
      <c r="D51" s="15"/>
      <c r="H51" s="61"/>
      <c r="I51" s="61"/>
      <c r="J51" s="61"/>
    </row>
    <row r="52" spans="1:5" ht="12.75">
      <c r="A52" s="5" t="s">
        <v>15</v>
      </c>
      <c r="B52" s="66">
        <v>9270.20098</v>
      </c>
      <c r="C52" s="25"/>
      <c r="D52" t="s">
        <v>69</v>
      </c>
      <c r="E52" s="71">
        <v>64740.92020559999</v>
      </c>
    </row>
    <row r="53" spans="1:5" ht="12.75">
      <c r="A53" s="24" t="s">
        <v>67</v>
      </c>
      <c r="B53" s="33">
        <v>58505.465094930005</v>
      </c>
      <c r="C53" s="25"/>
      <c r="E53" s="71"/>
    </row>
    <row r="54" spans="1:5" ht="12.75">
      <c r="A54" s="24" t="s">
        <v>66</v>
      </c>
      <c r="B54" s="33">
        <v>76221.25653689998</v>
      </c>
      <c r="C54" s="25"/>
      <c r="D54" t="s">
        <v>70</v>
      </c>
      <c r="E54" s="71">
        <v>134726.72163182998</v>
      </c>
    </row>
    <row r="55" spans="1:3" ht="12.75">
      <c r="A55" s="24"/>
      <c r="B55" s="44"/>
      <c r="C55" s="36"/>
    </row>
    <row r="56" spans="1:4" ht="12.75">
      <c r="A56" s="115" t="s">
        <v>16</v>
      </c>
      <c r="B56" s="68">
        <v>199467.64183742998</v>
      </c>
      <c r="C56" s="41"/>
      <c r="D56" s="15"/>
    </row>
    <row r="57" spans="1:3" ht="12.75">
      <c r="A57" s="24"/>
      <c r="B57" s="46"/>
      <c r="C57" s="36"/>
    </row>
    <row r="58" spans="1:3" ht="12.75">
      <c r="A58" s="24" t="s">
        <v>68</v>
      </c>
      <c r="B58" s="117">
        <v>0</v>
      </c>
      <c r="C58" s="116"/>
    </row>
    <row r="59" spans="1:3" ht="12.75">
      <c r="A59" s="5"/>
      <c r="B59" s="34"/>
      <c r="C59" s="42"/>
    </row>
    <row r="60" spans="1:3" ht="12.75">
      <c r="A60" s="5"/>
      <c r="B60" s="46"/>
      <c r="C60" s="43"/>
    </row>
    <row r="61" spans="1:3" ht="12.75">
      <c r="A61" s="16" t="s">
        <v>17</v>
      </c>
      <c r="B61" s="35">
        <v>199467.64183742998</v>
      </c>
      <c r="C61" s="37"/>
    </row>
    <row r="65" ht="12.75">
      <c r="D65" s="71"/>
    </row>
    <row r="66" ht="12.75">
      <c r="D66" s="71"/>
    </row>
    <row r="68" ht="12.75">
      <c r="D68" s="71"/>
    </row>
  </sheetData>
  <sheetProtection/>
  <printOptions/>
  <pageMargins left="0.1968503937007874" right="0.11811023622047245" top="0.15748031496062992" bottom="0.15748031496062992" header="0.11811023622047245" footer="0.11811023622047245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8"/>
  <sheetViews>
    <sheetView zoomScalePageLayoutView="0" workbookViewId="0" topLeftCell="A1">
      <selection activeCell="A18" sqref="A18:A19"/>
    </sheetView>
  </sheetViews>
  <sheetFormatPr defaultColWidth="9.140625" defaultRowHeight="12.75"/>
  <cols>
    <col min="1" max="1" width="35.421875" style="0" customWidth="1"/>
    <col min="2" max="2" width="26.00390625" style="0" bestFit="1" customWidth="1"/>
    <col min="3" max="3" width="9.421875" style="0" bestFit="1" customWidth="1"/>
    <col min="4" max="4" width="13.421875" style="0" bestFit="1" customWidth="1"/>
    <col min="5" max="5" width="12.8515625" style="0" bestFit="1" customWidth="1"/>
    <col min="6" max="6" width="6.28125" style="0" bestFit="1" customWidth="1"/>
    <col min="7" max="7" width="12.8515625" style="0" bestFit="1" customWidth="1"/>
    <col min="8" max="8" width="9.8515625" style="0" customWidth="1"/>
    <col min="9" max="9" width="12.57421875" style="0" customWidth="1"/>
    <col min="10" max="10" width="13.421875" style="0" customWidth="1"/>
    <col min="11" max="11" width="9.7109375" style="0" bestFit="1" customWidth="1"/>
    <col min="12" max="12" width="10.28125" style="0" customWidth="1"/>
    <col min="13" max="13" width="11.28125" style="0" bestFit="1" customWidth="1"/>
    <col min="14" max="14" width="19.00390625" style="0" customWidth="1"/>
  </cols>
  <sheetData>
    <row r="1" spans="2:4" ht="15.75">
      <c r="B1" s="18" t="s">
        <v>24</v>
      </c>
      <c r="C1" s="19"/>
      <c r="D1" s="20"/>
    </row>
    <row r="2" spans="1:13" ht="25.5">
      <c r="A2" s="9"/>
      <c r="B2" s="64" t="s">
        <v>0</v>
      </c>
      <c r="C2" s="65" t="s">
        <v>1</v>
      </c>
      <c r="D2" s="64" t="s">
        <v>2</v>
      </c>
      <c r="E2" s="65" t="s">
        <v>3</v>
      </c>
      <c r="F2" s="65" t="s">
        <v>4</v>
      </c>
      <c r="G2" s="47" t="s">
        <v>71</v>
      </c>
      <c r="H2" s="86" t="s">
        <v>38</v>
      </c>
      <c r="I2" s="86" t="s">
        <v>64</v>
      </c>
      <c r="J2" s="86" t="s">
        <v>73</v>
      </c>
      <c r="K2" s="31" t="s">
        <v>165</v>
      </c>
      <c r="L2" s="31" t="s">
        <v>41</v>
      </c>
      <c r="M2" s="31" t="s">
        <v>22</v>
      </c>
    </row>
    <row r="3" spans="2:13" ht="15">
      <c r="B3" s="197" t="s">
        <v>99</v>
      </c>
      <c r="C3">
        <v>192</v>
      </c>
      <c r="D3" s="148">
        <v>15513.53</v>
      </c>
      <c r="E3" s="87">
        <v>0.84</v>
      </c>
      <c r="F3" s="17">
        <v>0.399252</v>
      </c>
      <c r="G3" s="2">
        <v>6193.80787956</v>
      </c>
      <c r="H3" s="110">
        <v>0.6</v>
      </c>
      <c r="I3" s="120">
        <v>0.28518</v>
      </c>
      <c r="J3" s="112">
        <v>4424.1484854</v>
      </c>
      <c r="K3" s="30">
        <v>0.6844319999999999</v>
      </c>
      <c r="L3" s="27">
        <v>0.71</v>
      </c>
      <c r="M3" s="27"/>
    </row>
    <row r="4" spans="1:13" ht="15">
      <c r="A4" s="151" t="s">
        <v>175</v>
      </c>
      <c r="B4" s="197" t="s">
        <v>100</v>
      </c>
      <c r="C4">
        <v>124</v>
      </c>
      <c r="D4" s="148">
        <v>11231.46</v>
      </c>
      <c r="E4" s="87">
        <v>0.98</v>
      </c>
      <c r="F4" s="17">
        <v>0.465794</v>
      </c>
      <c r="G4" s="2">
        <v>5231.546679239999</v>
      </c>
      <c r="H4" s="110">
        <v>1.41</v>
      </c>
      <c r="I4" s="120">
        <v>0.6701729999999999</v>
      </c>
      <c r="J4" s="112">
        <v>7527.021242579998</v>
      </c>
      <c r="K4" s="30">
        <v>1.135967</v>
      </c>
      <c r="L4" s="27">
        <v>1.17</v>
      </c>
      <c r="M4" s="27"/>
    </row>
    <row r="5" spans="1:13" ht="15">
      <c r="A5" s="152" t="s">
        <v>77</v>
      </c>
      <c r="B5" s="197" t="s">
        <v>101</v>
      </c>
      <c r="C5">
        <v>95</v>
      </c>
      <c r="D5" s="148">
        <v>8298.01</v>
      </c>
      <c r="E5" s="87">
        <v>1.08</v>
      </c>
      <c r="F5" s="17">
        <v>0.513324</v>
      </c>
      <c r="G5" s="2">
        <v>4259.56768524</v>
      </c>
      <c r="H5" s="110">
        <v>1.81</v>
      </c>
      <c r="I5" s="120">
        <v>0.860293</v>
      </c>
      <c r="J5" s="112">
        <v>7138.71991693</v>
      </c>
      <c r="K5" s="30">
        <v>1.3736169999999999</v>
      </c>
      <c r="L5" s="27">
        <v>1.41</v>
      </c>
      <c r="M5" s="27"/>
    </row>
    <row r="6" spans="2:14" ht="15">
      <c r="B6" s="197" t="s">
        <v>102</v>
      </c>
      <c r="C6">
        <v>89</v>
      </c>
      <c r="D6" s="148">
        <v>8582.55</v>
      </c>
      <c r="E6" s="87">
        <v>1.16</v>
      </c>
      <c r="F6" s="17">
        <v>0.551348</v>
      </c>
      <c r="G6" s="2">
        <v>4731.971777399999</v>
      </c>
      <c r="H6" s="110">
        <v>2.21</v>
      </c>
      <c r="I6" s="120">
        <v>1.050413</v>
      </c>
      <c r="J6" s="112">
        <v>9015.22209315</v>
      </c>
      <c r="K6" s="30">
        <v>1.601761</v>
      </c>
      <c r="L6" s="27">
        <v>1.65</v>
      </c>
      <c r="M6" s="27"/>
      <c r="N6" s="148"/>
    </row>
    <row r="7" spans="2:14" ht="15">
      <c r="B7" s="197" t="s">
        <v>103</v>
      </c>
      <c r="C7">
        <v>14</v>
      </c>
      <c r="D7" s="148">
        <v>1142.86</v>
      </c>
      <c r="E7" s="87">
        <v>1.24</v>
      </c>
      <c r="F7" s="17">
        <v>0.589372</v>
      </c>
      <c r="G7" s="2">
        <v>673.56968392</v>
      </c>
      <c r="H7" s="110">
        <v>2.76</v>
      </c>
      <c r="I7" s="120">
        <v>1.311828</v>
      </c>
      <c r="J7" s="112">
        <v>1499.23574808</v>
      </c>
      <c r="K7" s="30">
        <v>1.9012</v>
      </c>
      <c r="L7" s="27">
        <v>2.03</v>
      </c>
      <c r="M7" s="27"/>
      <c r="N7" s="148"/>
    </row>
    <row r="8" spans="2:14" ht="15">
      <c r="B8" s="197" t="s">
        <v>104</v>
      </c>
      <c r="C8">
        <v>4</v>
      </c>
      <c r="D8" s="148">
        <v>370</v>
      </c>
      <c r="E8" s="87">
        <v>1.3</v>
      </c>
      <c r="F8" s="17">
        <v>0.61789</v>
      </c>
      <c r="G8" s="2">
        <v>228.6193</v>
      </c>
      <c r="H8" s="110">
        <v>3.11</v>
      </c>
      <c r="I8" s="120">
        <v>1.478183</v>
      </c>
      <c r="J8" s="112">
        <v>546.92771</v>
      </c>
      <c r="K8" s="30">
        <v>2.096073</v>
      </c>
      <c r="L8" s="27">
        <v>2.31</v>
      </c>
      <c r="M8" s="27"/>
      <c r="N8" s="148"/>
    </row>
    <row r="9" spans="2:14" ht="15">
      <c r="B9" s="197" t="s">
        <v>171</v>
      </c>
      <c r="C9">
        <v>210</v>
      </c>
      <c r="D9" s="148">
        <v>6659.61</v>
      </c>
      <c r="E9" s="87">
        <v>1.16</v>
      </c>
      <c r="F9" s="17">
        <v>0.551348</v>
      </c>
      <c r="G9" s="2">
        <v>3671.7626542799994</v>
      </c>
      <c r="H9" s="110">
        <v>0</v>
      </c>
      <c r="I9" s="120">
        <v>0</v>
      </c>
      <c r="J9" s="112">
        <v>0</v>
      </c>
      <c r="K9" s="30">
        <v>0.551348</v>
      </c>
      <c r="L9" s="27">
        <v>0.41</v>
      </c>
      <c r="M9" s="27"/>
      <c r="N9" s="148"/>
    </row>
    <row r="10" spans="1:13" ht="15">
      <c r="A10" t="s">
        <v>173</v>
      </c>
      <c r="B10" s="202" t="s">
        <v>169</v>
      </c>
      <c r="C10">
        <v>141</v>
      </c>
      <c r="D10" s="148">
        <v>10938.38</v>
      </c>
      <c r="E10" s="87">
        <v>1.08</v>
      </c>
      <c r="F10" s="17">
        <v>0.513324</v>
      </c>
      <c r="G10" s="2">
        <v>5614.932975119999</v>
      </c>
      <c r="H10" s="110">
        <v>1.8</v>
      </c>
      <c r="I10" s="120">
        <v>0.85554</v>
      </c>
      <c r="J10" s="112">
        <v>9358.2216252</v>
      </c>
      <c r="K10" s="30">
        <v>1.3688639999999999</v>
      </c>
      <c r="L10" s="27">
        <v>0.71</v>
      </c>
      <c r="M10" s="27"/>
    </row>
    <row r="11" spans="1:13" ht="15">
      <c r="A11" t="s">
        <v>174</v>
      </c>
      <c r="B11" s="202" t="s">
        <v>167</v>
      </c>
      <c r="C11">
        <v>33</v>
      </c>
      <c r="D11" s="148">
        <v>1210.88</v>
      </c>
      <c r="E11" s="87">
        <v>1.16</v>
      </c>
      <c r="F11" s="17">
        <v>0.551348</v>
      </c>
      <c r="G11" s="2">
        <v>667.61626624</v>
      </c>
      <c r="H11" s="110">
        <v>0</v>
      </c>
      <c r="I11" s="120">
        <v>0</v>
      </c>
      <c r="J11" s="112">
        <v>0</v>
      </c>
      <c r="K11" s="30">
        <v>0.551348</v>
      </c>
      <c r="L11" s="27">
        <v>0.41</v>
      </c>
      <c r="M11" s="27"/>
    </row>
    <row r="12" spans="1:13" ht="15">
      <c r="A12" s="11"/>
      <c r="B12" s="197" t="s">
        <v>120</v>
      </c>
      <c r="C12">
        <v>392</v>
      </c>
      <c r="D12" s="148">
        <v>18810.32</v>
      </c>
      <c r="E12" s="87">
        <v>0.1</v>
      </c>
      <c r="F12" s="17">
        <v>0.04753</v>
      </c>
      <c r="G12" s="2">
        <v>894.0545096000001</v>
      </c>
      <c r="H12" s="110">
        <v>0.1</v>
      </c>
      <c r="I12" s="120">
        <v>0.04753</v>
      </c>
      <c r="J12" s="112">
        <v>894.0545096000001</v>
      </c>
      <c r="K12" s="30">
        <v>0.09506</v>
      </c>
      <c r="L12" s="27">
        <v>0.1</v>
      </c>
      <c r="M12" s="27"/>
    </row>
    <row r="13" spans="2:13" ht="15">
      <c r="B13" s="197" t="s">
        <v>117</v>
      </c>
      <c r="C13">
        <v>60</v>
      </c>
      <c r="D13" s="148">
        <v>1097.97</v>
      </c>
      <c r="E13" s="87">
        <v>0.1</v>
      </c>
      <c r="F13" s="17">
        <v>0.04753</v>
      </c>
      <c r="G13" s="2">
        <v>52.186514100000004</v>
      </c>
      <c r="H13" s="110">
        <v>0.1</v>
      </c>
      <c r="I13" s="120">
        <v>0.04753</v>
      </c>
      <c r="J13" s="112">
        <v>52.186514100000004</v>
      </c>
      <c r="K13" s="30">
        <v>0.09506</v>
      </c>
      <c r="L13" s="27">
        <v>0.1</v>
      </c>
      <c r="M13" s="27"/>
    </row>
    <row r="14" spans="2:13" ht="15">
      <c r="B14" s="10" t="s">
        <v>118</v>
      </c>
      <c r="C14" s="153">
        <v>0</v>
      </c>
      <c r="D14" s="193">
        <v>0</v>
      </c>
      <c r="E14" s="87">
        <v>0.1</v>
      </c>
      <c r="F14" s="17">
        <v>0.04753</v>
      </c>
      <c r="G14" s="2">
        <v>0</v>
      </c>
      <c r="H14" s="110">
        <v>0.1</v>
      </c>
      <c r="I14" s="120">
        <v>0.04753</v>
      </c>
      <c r="J14" s="112">
        <v>0</v>
      </c>
      <c r="K14" s="30">
        <v>0.09506</v>
      </c>
      <c r="L14" s="27">
        <v>0.1</v>
      </c>
      <c r="M14" s="27"/>
    </row>
    <row r="15" spans="2:13" ht="15">
      <c r="B15" s="10" t="s">
        <v>119</v>
      </c>
      <c r="C15" s="153">
        <v>0</v>
      </c>
      <c r="D15" s="193">
        <v>0</v>
      </c>
      <c r="E15" s="87">
        <v>0.1</v>
      </c>
      <c r="F15" s="17">
        <v>0.04753</v>
      </c>
      <c r="G15" s="2">
        <v>0</v>
      </c>
      <c r="H15" s="110">
        <v>0.1</v>
      </c>
      <c r="I15" s="120">
        <v>0.04753</v>
      </c>
      <c r="J15" s="112">
        <v>0</v>
      </c>
      <c r="K15" s="30">
        <v>0.09506</v>
      </c>
      <c r="L15" s="27">
        <v>0.1</v>
      </c>
      <c r="M15" s="27"/>
    </row>
    <row r="16" spans="2:11" ht="12.75">
      <c r="B16" s="8" t="s">
        <v>97</v>
      </c>
      <c r="C16" s="106">
        <v>1354</v>
      </c>
      <c r="D16" s="203">
        <v>83855.57</v>
      </c>
      <c r="E16" s="106"/>
      <c r="F16" s="106"/>
      <c r="G16" s="165">
        <v>32219.635924699993</v>
      </c>
      <c r="H16" s="106"/>
      <c r="I16" s="106"/>
      <c r="J16" s="165">
        <v>40455.73784504</v>
      </c>
      <c r="K16" s="11"/>
    </row>
    <row r="17" spans="3:10" ht="12.75">
      <c r="C17" s="50"/>
      <c r="D17" s="50"/>
      <c r="E17" s="50"/>
      <c r="F17" s="50"/>
      <c r="G17" s="50"/>
      <c r="H17" s="50"/>
      <c r="I17" s="50"/>
      <c r="J17" s="50"/>
    </row>
    <row r="18" spans="2:10" ht="15.75">
      <c r="B18" s="21" t="s">
        <v>6</v>
      </c>
      <c r="C18" s="51"/>
      <c r="D18" s="50"/>
      <c r="E18" s="50"/>
      <c r="F18" s="50"/>
      <c r="G18" s="50"/>
      <c r="H18" s="50"/>
      <c r="I18" s="50"/>
      <c r="J18" s="50"/>
    </row>
    <row r="19" spans="1:13" ht="25.5">
      <c r="A19" s="9"/>
      <c r="B19" s="64" t="s">
        <v>7</v>
      </c>
      <c r="C19" s="65" t="s">
        <v>1</v>
      </c>
      <c r="D19" s="64" t="s">
        <v>2</v>
      </c>
      <c r="E19" s="65" t="s">
        <v>8</v>
      </c>
      <c r="F19" s="65" t="s">
        <v>4</v>
      </c>
      <c r="G19" s="47" t="s">
        <v>71</v>
      </c>
      <c r="H19" s="47" t="s">
        <v>9</v>
      </c>
      <c r="I19" s="86" t="s">
        <v>64</v>
      </c>
      <c r="J19" s="86" t="s">
        <v>5</v>
      </c>
      <c r="K19" s="31" t="s">
        <v>165</v>
      </c>
      <c r="L19" s="31" t="s">
        <v>41</v>
      </c>
      <c r="M19" s="31" t="s">
        <v>22</v>
      </c>
    </row>
    <row r="20" spans="1:13" ht="26.25">
      <c r="A20" s="195" t="s">
        <v>128</v>
      </c>
      <c r="B20" s="64" t="s">
        <v>121</v>
      </c>
      <c r="C20">
        <v>2</v>
      </c>
      <c r="D20" s="148">
        <v>919.83</v>
      </c>
      <c r="E20" s="122">
        <v>0.32</v>
      </c>
      <c r="F20" s="17">
        <v>0.09247999999999999</v>
      </c>
      <c r="G20" s="2">
        <v>85.0658784</v>
      </c>
      <c r="H20" s="88">
        <v>2.6</v>
      </c>
      <c r="I20" s="120">
        <v>0.7514</v>
      </c>
      <c r="J20" s="112">
        <v>691.160262</v>
      </c>
      <c r="K20" s="30">
        <v>0.84388</v>
      </c>
      <c r="L20" s="27">
        <v>0.84</v>
      </c>
      <c r="M20" s="27"/>
    </row>
    <row r="21" spans="1:13" ht="26.25">
      <c r="A21" s="195" t="s">
        <v>129</v>
      </c>
      <c r="B21" s="64" t="s">
        <v>122</v>
      </c>
      <c r="C21">
        <v>2</v>
      </c>
      <c r="D21" s="148">
        <v>434.32</v>
      </c>
      <c r="E21" s="122">
        <v>0.8</v>
      </c>
      <c r="F21" s="17">
        <v>0.2312</v>
      </c>
      <c r="G21" s="2">
        <v>100.414784</v>
      </c>
      <c r="H21" s="88">
        <v>6.55</v>
      </c>
      <c r="I21" s="120">
        <v>1.89295</v>
      </c>
      <c r="J21" s="112">
        <v>822.146044</v>
      </c>
      <c r="K21" s="30">
        <v>2.1241499999999998</v>
      </c>
      <c r="L21" s="27">
        <v>2.12</v>
      </c>
      <c r="M21" s="27"/>
    </row>
    <row r="22" spans="1:13" ht="15">
      <c r="A22" s="158"/>
      <c r="B22" s="64" t="s">
        <v>126</v>
      </c>
      <c r="D22" s="148"/>
      <c r="E22" s="122"/>
      <c r="F22" s="17"/>
      <c r="G22" s="2"/>
      <c r="H22" s="88"/>
      <c r="I22" s="120"/>
      <c r="J22" s="112"/>
      <c r="K22" s="30"/>
      <c r="L22" s="199"/>
      <c r="M22" s="27"/>
    </row>
    <row r="23" spans="1:13" ht="15">
      <c r="A23" s="195" t="s">
        <v>130</v>
      </c>
      <c r="B23" s="64" t="s">
        <v>127</v>
      </c>
      <c r="C23">
        <v>4</v>
      </c>
      <c r="D23" s="148">
        <v>993.35</v>
      </c>
      <c r="E23" s="122">
        <v>0.3</v>
      </c>
      <c r="F23" s="17">
        <v>0.08669999999999999</v>
      </c>
      <c r="G23" s="2">
        <v>86.12344499999999</v>
      </c>
      <c r="H23" s="88">
        <v>2.5</v>
      </c>
      <c r="I23" s="120">
        <v>0.7224999999999999</v>
      </c>
      <c r="J23" s="112">
        <v>717.6953749999999</v>
      </c>
      <c r="K23" s="30">
        <v>0.8091999999999999</v>
      </c>
      <c r="L23" s="27">
        <v>0.81</v>
      </c>
      <c r="M23" s="27"/>
    </row>
    <row r="24" spans="1:13" ht="15">
      <c r="A24" s="195" t="s">
        <v>158</v>
      </c>
      <c r="B24" s="64" t="s">
        <v>133</v>
      </c>
      <c r="C24">
        <v>2</v>
      </c>
      <c r="D24" s="148">
        <v>478.5</v>
      </c>
      <c r="E24" s="122"/>
      <c r="F24" s="17"/>
      <c r="G24" s="2"/>
      <c r="H24" s="88"/>
      <c r="I24" s="120"/>
      <c r="J24" s="112"/>
      <c r="K24" s="30"/>
      <c r="L24" s="27"/>
      <c r="M24" s="27"/>
    </row>
    <row r="25" spans="1:13" ht="15">
      <c r="A25" s="195" t="s">
        <v>157</v>
      </c>
      <c r="B25" s="64" t="s">
        <v>123</v>
      </c>
      <c r="C25">
        <v>2</v>
      </c>
      <c r="D25" s="148">
        <v>80.76</v>
      </c>
      <c r="E25" s="122">
        <v>0.91</v>
      </c>
      <c r="F25" s="17">
        <v>0.26299</v>
      </c>
      <c r="G25" s="2">
        <v>21.2390724</v>
      </c>
      <c r="H25" s="88">
        <v>7.49</v>
      </c>
      <c r="I25" s="120">
        <v>2.1646099999999997</v>
      </c>
      <c r="J25" s="112">
        <v>174.81390359999997</v>
      </c>
      <c r="K25" s="30">
        <v>2.4275999999999995</v>
      </c>
      <c r="L25" s="27">
        <v>2.43</v>
      </c>
      <c r="M25" s="27"/>
    </row>
    <row r="26" spans="1:13" ht="15">
      <c r="A26" s="158"/>
      <c r="B26" s="64" t="s">
        <v>135</v>
      </c>
      <c r="D26" s="148"/>
      <c r="E26" s="122"/>
      <c r="F26" s="17"/>
      <c r="G26" s="2"/>
      <c r="H26" s="88"/>
      <c r="I26" s="120"/>
      <c r="J26" s="112"/>
      <c r="K26" s="30"/>
      <c r="L26" s="27"/>
      <c r="M26" s="27"/>
    </row>
    <row r="27" spans="1:13" ht="26.25">
      <c r="A27" s="195" t="s">
        <v>156</v>
      </c>
      <c r="B27" s="64" t="s">
        <v>124</v>
      </c>
      <c r="C27">
        <v>17</v>
      </c>
      <c r="D27" s="148">
        <v>851</v>
      </c>
      <c r="E27" s="122">
        <v>1</v>
      </c>
      <c r="F27" s="17">
        <v>0.289</v>
      </c>
      <c r="G27" s="2">
        <v>245.939</v>
      </c>
      <c r="H27" s="88">
        <v>8.21</v>
      </c>
      <c r="I27" s="120">
        <v>2.37269</v>
      </c>
      <c r="J27" s="112">
        <v>2019.15919</v>
      </c>
      <c r="K27" s="30">
        <v>2.66169</v>
      </c>
      <c r="L27" s="27">
        <v>2.66</v>
      </c>
      <c r="M27" s="27"/>
    </row>
    <row r="28" spans="1:13" ht="15">
      <c r="A28" s="195" t="s">
        <v>145</v>
      </c>
      <c r="B28" s="64" t="s">
        <v>125</v>
      </c>
      <c r="C28">
        <v>2</v>
      </c>
      <c r="D28" s="148">
        <v>449</v>
      </c>
      <c r="E28" s="122">
        <v>0.58</v>
      </c>
      <c r="F28" s="17">
        <v>0.16761999999999996</v>
      </c>
      <c r="G28" s="2">
        <v>75.26137999999999</v>
      </c>
      <c r="H28" s="88">
        <v>4.78</v>
      </c>
      <c r="I28" s="120">
        <v>1.3814199999999999</v>
      </c>
      <c r="J28" s="112">
        <v>620.25758</v>
      </c>
      <c r="K28" s="30">
        <v>1.5490399999999998</v>
      </c>
      <c r="L28" s="27">
        <v>1.55</v>
      </c>
      <c r="M28" s="27"/>
    </row>
    <row r="29" spans="1:13" ht="51.75">
      <c r="A29" s="195" t="s">
        <v>146</v>
      </c>
      <c r="B29" s="64" t="s">
        <v>131</v>
      </c>
      <c r="C29">
        <v>25</v>
      </c>
      <c r="D29" s="148">
        <v>1651.7</v>
      </c>
      <c r="E29" s="122">
        <v>1.11</v>
      </c>
      <c r="F29" s="17">
        <v>0.32079</v>
      </c>
      <c r="G29" s="2">
        <v>529.8488430000001</v>
      </c>
      <c r="H29" s="88">
        <v>9.12</v>
      </c>
      <c r="I29" s="120">
        <v>2.63568</v>
      </c>
      <c r="J29" s="112">
        <v>4353.352656</v>
      </c>
      <c r="K29" s="30">
        <v>2.95647</v>
      </c>
      <c r="L29" s="27">
        <v>2.96</v>
      </c>
      <c r="M29" s="27"/>
    </row>
    <row r="30" spans="1:13" ht="26.25">
      <c r="A30" s="195" t="s">
        <v>147</v>
      </c>
      <c r="B30" s="64" t="s">
        <v>132</v>
      </c>
      <c r="C30">
        <v>2</v>
      </c>
      <c r="D30" s="148">
        <v>185</v>
      </c>
      <c r="E30" s="122">
        <v>1.07</v>
      </c>
      <c r="F30" s="17">
        <v>0.30923</v>
      </c>
      <c r="G30" s="2">
        <v>57.20755</v>
      </c>
      <c r="H30" s="88">
        <v>8.8</v>
      </c>
      <c r="I30" s="120">
        <v>2.5432</v>
      </c>
      <c r="J30" s="112">
        <v>470.492</v>
      </c>
      <c r="K30" s="30">
        <v>2.85243</v>
      </c>
      <c r="L30" s="27">
        <v>2.85</v>
      </c>
      <c r="M30" s="27"/>
    </row>
    <row r="31" spans="1:13" ht="51.75">
      <c r="A31" s="195" t="s">
        <v>148</v>
      </c>
      <c r="B31" s="64" t="s">
        <v>137</v>
      </c>
      <c r="C31">
        <v>13</v>
      </c>
      <c r="D31" s="148">
        <v>1039.45</v>
      </c>
      <c r="E31" s="122">
        <v>0.72</v>
      </c>
      <c r="F31" s="17">
        <v>0.20808</v>
      </c>
      <c r="G31" s="2">
        <v>216.288756</v>
      </c>
      <c r="H31" s="88">
        <v>5.9</v>
      </c>
      <c r="I31" s="120">
        <v>1.7051</v>
      </c>
      <c r="J31" s="112">
        <v>1772.366195</v>
      </c>
      <c r="K31" s="30">
        <v>1.91318</v>
      </c>
      <c r="L31" s="27">
        <v>1.91</v>
      </c>
      <c r="M31" s="27"/>
    </row>
    <row r="32" spans="1:13" ht="26.25">
      <c r="A32" s="195" t="s">
        <v>149</v>
      </c>
      <c r="B32" s="64" t="s">
        <v>138</v>
      </c>
      <c r="C32">
        <v>1</v>
      </c>
      <c r="D32" s="148">
        <v>200</v>
      </c>
      <c r="E32" s="122">
        <v>0.92</v>
      </c>
      <c r="F32" s="17">
        <v>0.26588</v>
      </c>
      <c r="G32" s="2">
        <v>53.176</v>
      </c>
      <c r="H32" s="88">
        <v>7.55</v>
      </c>
      <c r="I32" s="120">
        <v>2.1819499999999996</v>
      </c>
      <c r="J32" s="112">
        <v>436.38999999999993</v>
      </c>
      <c r="K32" s="30">
        <v>2.4478299999999997</v>
      </c>
      <c r="L32" s="27">
        <v>2.45</v>
      </c>
      <c r="M32" s="27"/>
    </row>
    <row r="33" spans="1:13" ht="26.25">
      <c r="A33" s="195" t="s">
        <v>150</v>
      </c>
      <c r="B33" s="64" t="s">
        <v>139</v>
      </c>
      <c r="C33">
        <v>11</v>
      </c>
      <c r="D33" s="148">
        <v>10521.87</v>
      </c>
      <c r="E33" s="122">
        <v>0.91</v>
      </c>
      <c r="F33" s="17">
        <v>0.26299</v>
      </c>
      <c r="G33" s="2">
        <v>2767.1465913</v>
      </c>
      <c r="H33" s="88">
        <v>7.5</v>
      </c>
      <c r="I33" s="120">
        <v>2.1675</v>
      </c>
      <c r="J33" s="112">
        <v>22806.153225000002</v>
      </c>
      <c r="K33" s="30">
        <v>2.43049</v>
      </c>
      <c r="L33" s="27">
        <v>2.43</v>
      </c>
      <c r="M33" s="27"/>
    </row>
    <row r="34" spans="1:13" ht="26.25">
      <c r="A34" s="195" t="s">
        <v>151</v>
      </c>
      <c r="B34" s="64" t="s">
        <v>140</v>
      </c>
      <c r="C34">
        <v>5</v>
      </c>
      <c r="D34" s="148">
        <v>1170.19</v>
      </c>
      <c r="E34" s="122">
        <v>1.09</v>
      </c>
      <c r="F34" s="17">
        <v>0.31501</v>
      </c>
      <c r="G34" s="2">
        <v>368.62155190000004</v>
      </c>
      <c r="H34" s="88">
        <v>8.92</v>
      </c>
      <c r="I34" s="120">
        <v>2.57788</v>
      </c>
      <c r="J34" s="112">
        <v>3016.6093972</v>
      </c>
      <c r="K34" s="30">
        <v>2.89289</v>
      </c>
      <c r="L34" s="27">
        <v>2.89</v>
      </c>
      <c r="M34" s="27"/>
    </row>
    <row r="35" spans="1:13" ht="26.25">
      <c r="A35" s="158" t="s">
        <v>159</v>
      </c>
      <c r="B35" s="64" t="s">
        <v>134</v>
      </c>
      <c r="D35" s="148"/>
      <c r="E35" s="122">
        <v>2.42</v>
      </c>
      <c r="F35" s="17">
        <v>0.6993799999999999</v>
      </c>
      <c r="G35" s="2">
        <v>0</v>
      </c>
      <c r="H35" s="88">
        <v>19.83</v>
      </c>
      <c r="I35" s="120">
        <v>5.7308699999999995</v>
      </c>
      <c r="J35" s="112">
        <v>0</v>
      </c>
      <c r="K35" s="30">
        <v>6.430249999999999</v>
      </c>
      <c r="L35" s="27">
        <v>6.43</v>
      </c>
      <c r="M35" s="27"/>
    </row>
    <row r="36" spans="1:13" ht="15">
      <c r="A36" s="195" t="s">
        <v>153</v>
      </c>
      <c r="B36" s="64" t="s">
        <v>141</v>
      </c>
      <c r="C36">
        <v>8</v>
      </c>
      <c r="D36" s="148">
        <v>885.52</v>
      </c>
      <c r="E36" s="122">
        <v>1.82</v>
      </c>
      <c r="F36" s="17">
        <v>0.52598</v>
      </c>
      <c r="G36" s="2">
        <v>465.7658096</v>
      </c>
      <c r="H36" s="88">
        <v>14.91</v>
      </c>
      <c r="I36" s="120">
        <v>4.30899</v>
      </c>
      <c r="J36" s="112">
        <v>3815.6968248</v>
      </c>
      <c r="K36" s="30">
        <v>4.834969999999999</v>
      </c>
      <c r="L36" s="27">
        <v>4.83</v>
      </c>
      <c r="M36" s="27"/>
    </row>
    <row r="37" spans="1:13" ht="39">
      <c r="A37" s="195" t="s">
        <v>152</v>
      </c>
      <c r="B37" s="64" t="s">
        <v>136</v>
      </c>
      <c r="C37">
        <v>13</v>
      </c>
      <c r="D37" s="148">
        <v>995</v>
      </c>
      <c r="E37" s="122">
        <v>1.76</v>
      </c>
      <c r="F37" s="17">
        <v>0.50864</v>
      </c>
      <c r="G37" s="2">
        <v>506.0968</v>
      </c>
      <c r="H37" s="88">
        <v>14.43</v>
      </c>
      <c r="I37" s="120">
        <v>4.1702699999999995</v>
      </c>
      <c r="J37" s="112">
        <v>4149.41865</v>
      </c>
      <c r="K37" s="30">
        <v>4.678909999999999</v>
      </c>
      <c r="L37" s="27">
        <v>4.68</v>
      </c>
      <c r="M37" s="27"/>
    </row>
    <row r="38" spans="1:13" ht="15">
      <c r="A38" s="161" t="s">
        <v>18</v>
      </c>
      <c r="B38" s="64" t="s">
        <v>143</v>
      </c>
      <c r="D38" s="148"/>
      <c r="E38" s="122"/>
      <c r="F38" s="17"/>
      <c r="G38" s="2"/>
      <c r="H38" s="88"/>
      <c r="I38" s="120"/>
      <c r="J38" s="112"/>
      <c r="K38" s="30"/>
      <c r="L38" s="27"/>
      <c r="M38" s="27"/>
    </row>
    <row r="39" spans="1:13" ht="26.25">
      <c r="A39" s="195" t="s">
        <v>155</v>
      </c>
      <c r="B39" s="64" t="s">
        <v>142</v>
      </c>
      <c r="C39">
        <v>8</v>
      </c>
      <c r="D39" s="148">
        <v>303.43</v>
      </c>
      <c r="E39" s="122">
        <v>3.03</v>
      </c>
      <c r="F39" s="17">
        <v>0.8756699999999998</v>
      </c>
      <c r="G39" s="2">
        <v>265.70454809999995</v>
      </c>
      <c r="H39" s="88">
        <v>24.86</v>
      </c>
      <c r="I39" s="120">
        <v>7.184539999999999</v>
      </c>
      <c r="J39" s="112">
        <v>2180.0049722</v>
      </c>
      <c r="K39" s="30">
        <v>8.06021</v>
      </c>
      <c r="L39" s="27">
        <v>8.06</v>
      </c>
      <c r="M39" s="27"/>
    </row>
    <row r="40" spans="1:13" ht="15">
      <c r="A40" s="161" t="s">
        <v>160</v>
      </c>
      <c r="B40" s="64" t="s">
        <v>144</v>
      </c>
      <c r="D40" s="148"/>
      <c r="E40" s="122"/>
      <c r="F40" s="17"/>
      <c r="G40" s="2"/>
      <c r="H40" s="88"/>
      <c r="I40" s="120"/>
      <c r="J40" s="112"/>
      <c r="K40" s="30"/>
      <c r="L40" s="27"/>
      <c r="M40" s="27"/>
    </row>
    <row r="41" spans="1:10" ht="12.75">
      <c r="A41" s="12"/>
      <c r="B41" s="8" t="s">
        <v>98</v>
      </c>
      <c r="C41" s="8">
        <v>117</v>
      </c>
      <c r="D41" s="8">
        <v>21158.92</v>
      </c>
      <c r="E41" s="8"/>
      <c r="F41" s="8"/>
      <c r="G41" s="163">
        <v>5843.900009699999</v>
      </c>
      <c r="H41" s="8"/>
      <c r="I41" s="8"/>
      <c r="J41" s="163">
        <v>48045.7162748</v>
      </c>
    </row>
    <row r="42" spans="4:10" ht="12.75">
      <c r="D42" s="148"/>
      <c r="E42" s="132"/>
      <c r="F42" s="132"/>
      <c r="G42" s="132"/>
      <c r="H42" s="132"/>
      <c r="I42" s="132"/>
      <c r="J42" s="132"/>
    </row>
    <row r="43" spans="2:10" ht="12.75">
      <c r="B43" s="8" t="s">
        <v>10</v>
      </c>
      <c r="C43" s="8"/>
      <c r="D43" s="148">
        <v>105014.49</v>
      </c>
      <c r="E43" s="132"/>
      <c r="F43" s="132"/>
      <c r="G43" s="132">
        <v>38063.53593439999</v>
      </c>
      <c r="H43" s="132"/>
      <c r="I43" s="132"/>
      <c r="J43" s="132">
        <v>88501.45411984</v>
      </c>
    </row>
    <row r="44" spans="2:7" ht="12.75">
      <c r="B44" s="10"/>
      <c r="C44" s="10"/>
      <c r="D44" s="11"/>
      <c r="E44" s="11"/>
      <c r="G44" s="15"/>
    </row>
    <row r="45" spans="1:7" ht="12.75">
      <c r="A45" s="69"/>
      <c r="B45" s="70" t="s">
        <v>95</v>
      </c>
      <c r="C45" s="62" t="s">
        <v>19</v>
      </c>
      <c r="D45" s="63" t="s">
        <v>20</v>
      </c>
      <c r="E45" s="52"/>
      <c r="G45" s="15"/>
    </row>
    <row r="46" spans="1:5" ht="12.75">
      <c r="A46" s="53"/>
      <c r="B46" s="22" t="s">
        <v>11</v>
      </c>
      <c r="C46" s="23">
        <v>84.64698597688987</v>
      </c>
      <c r="D46" s="23">
        <v>45.71194704920758</v>
      </c>
      <c r="E46" s="54"/>
    </row>
    <row r="47" spans="1:5" ht="12.75">
      <c r="A47" s="55"/>
      <c r="B47" s="56" t="s">
        <v>12</v>
      </c>
      <c r="C47" s="57">
        <v>15.353014023110145</v>
      </c>
      <c r="D47" s="58">
        <v>54.28805295079241</v>
      </c>
      <c r="E47" s="59"/>
    </row>
    <row r="48" spans="3:5" ht="12.75">
      <c r="C48" s="28">
        <v>100.00000000000001</v>
      </c>
      <c r="D48" s="28">
        <v>100</v>
      </c>
      <c r="E48" s="29"/>
    </row>
    <row r="49" ht="9.75" customHeight="1"/>
    <row r="50" spans="1:10" ht="12.75">
      <c r="A50" s="38" t="s">
        <v>13</v>
      </c>
      <c r="B50" s="45"/>
      <c r="C50" s="39"/>
      <c r="D50" s="40"/>
      <c r="H50" s="1"/>
      <c r="I50" s="1"/>
      <c r="J50" s="1"/>
    </row>
    <row r="51" spans="1:10" ht="12.75">
      <c r="A51" s="5" t="s">
        <v>14</v>
      </c>
      <c r="B51" s="66">
        <v>32219.635924699993</v>
      </c>
      <c r="C51" s="26"/>
      <c r="D51" s="15"/>
      <c r="H51" s="61"/>
      <c r="I51" s="61"/>
      <c r="J51" s="61"/>
    </row>
    <row r="52" spans="1:5" ht="12.75">
      <c r="A52" s="5" t="s">
        <v>15</v>
      </c>
      <c r="B52" s="66">
        <v>5843.900009699999</v>
      </c>
      <c r="C52" s="25"/>
      <c r="D52" t="s">
        <v>69</v>
      </c>
      <c r="E52" s="71">
        <v>38063.53593439999</v>
      </c>
    </row>
    <row r="53" spans="1:3" ht="12.75">
      <c r="A53" s="24" t="s">
        <v>67</v>
      </c>
      <c r="B53" s="33">
        <v>40455.73784504</v>
      </c>
      <c r="C53" s="25"/>
    </row>
    <row r="54" spans="1:5" ht="12.75">
      <c r="A54" s="24" t="s">
        <v>66</v>
      </c>
      <c r="B54" s="33">
        <v>48045.7162748</v>
      </c>
      <c r="C54" s="25"/>
      <c r="D54" t="s">
        <v>70</v>
      </c>
      <c r="E54" s="15">
        <v>88501.45411984</v>
      </c>
    </row>
    <row r="55" spans="1:5" ht="12.75">
      <c r="A55" s="24"/>
      <c r="B55" s="44"/>
      <c r="C55" s="36"/>
      <c r="E55" s="15"/>
    </row>
    <row r="56" spans="1:4" ht="12.75">
      <c r="A56" s="115" t="s">
        <v>16</v>
      </c>
      <c r="B56" s="68">
        <v>126564.99005423998</v>
      </c>
      <c r="C56" s="41"/>
      <c r="D56" s="15"/>
    </row>
    <row r="57" spans="1:3" ht="12.75">
      <c r="A57" s="24"/>
      <c r="B57" s="46"/>
      <c r="C57" s="36"/>
    </row>
    <row r="58" spans="1:3" ht="12.75">
      <c r="A58" s="24" t="s">
        <v>68</v>
      </c>
      <c r="B58" s="33">
        <v>4078.02</v>
      </c>
      <c r="C58" s="41"/>
    </row>
    <row r="59" spans="1:3" ht="12.75">
      <c r="A59" s="5"/>
      <c r="B59" s="34"/>
      <c r="C59" s="42"/>
    </row>
    <row r="60" spans="1:3" ht="12.75">
      <c r="A60" s="5"/>
      <c r="B60" s="46"/>
      <c r="C60" s="43"/>
    </row>
    <row r="61" spans="1:3" ht="12.75">
      <c r="A61" s="16" t="s">
        <v>17</v>
      </c>
      <c r="B61" s="35">
        <v>122486.97005423998</v>
      </c>
      <c r="C61" s="37"/>
    </row>
    <row r="65" ht="12.75">
      <c r="D65" s="71"/>
    </row>
    <row r="66" ht="12.75">
      <c r="D66" s="71"/>
    </row>
    <row r="68" ht="12.75">
      <c r="D68" s="71"/>
    </row>
  </sheetData>
  <sheetProtection/>
  <printOptions/>
  <pageMargins left="0.1968503937007874" right="0.11811023622047245" top="0.15748031496062992" bottom="0.15748031496062992" header="0.11811023622047245" footer="0.11811023622047245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A1">
      <selection activeCell="A18" sqref="A18:A19"/>
    </sheetView>
  </sheetViews>
  <sheetFormatPr defaultColWidth="9.140625" defaultRowHeight="12.75"/>
  <cols>
    <col min="1" max="1" width="35.421875" style="0" customWidth="1"/>
    <col min="2" max="2" width="25.421875" style="0" customWidth="1"/>
    <col min="3" max="3" width="9.421875" style="0" bestFit="1" customWidth="1"/>
    <col min="4" max="4" width="13.421875" style="0" bestFit="1" customWidth="1"/>
    <col min="5" max="5" width="11.28125" style="0" bestFit="1" customWidth="1"/>
    <col min="6" max="6" width="10.00390625" style="0" bestFit="1" customWidth="1"/>
    <col min="7" max="7" width="12.8515625" style="0" bestFit="1" customWidth="1"/>
    <col min="8" max="8" width="9.28125" style="0" customWidth="1"/>
    <col min="9" max="10" width="12.57421875" style="0" customWidth="1"/>
    <col min="11" max="11" width="9.7109375" style="0" bestFit="1" customWidth="1"/>
    <col min="12" max="12" width="10.28125" style="0" customWidth="1"/>
    <col min="13" max="13" width="11.28125" style="0" bestFit="1" customWidth="1"/>
  </cols>
  <sheetData>
    <row r="1" spans="2:4" ht="15.75">
      <c r="B1" s="18" t="s">
        <v>24</v>
      </c>
      <c r="C1" s="19"/>
      <c r="D1" s="20"/>
    </row>
    <row r="2" spans="1:13" ht="25.5">
      <c r="A2" s="9"/>
      <c r="B2" s="64" t="s">
        <v>0</v>
      </c>
      <c r="C2" s="65" t="s">
        <v>1</v>
      </c>
      <c r="D2" s="64" t="s">
        <v>2</v>
      </c>
      <c r="E2" s="65" t="s">
        <v>3</v>
      </c>
      <c r="F2" s="65" t="s">
        <v>4</v>
      </c>
      <c r="G2" s="47" t="s">
        <v>71</v>
      </c>
      <c r="H2" s="86" t="s">
        <v>38</v>
      </c>
      <c r="I2" s="86" t="s">
        <v>4</v>
      </c>
      <c r="J2" s="86" t="s">
        <v>72</v>
      </c>
      <c r="K2" s="31" t="s">
        <v>165</v>
      </c>
      <c r="L2" s="31" t="s">
        <v>41</v>
      </c>
      <c r="M2" s="31" t="s">
        <v>22</v>
      </c>
    </row>
    <row r="3" spans="2:13" ht="15">
      <c r="B3" s="197" t="s">
        <v>99</v>
      </c>
      <c r="C3">
        <v>289</v>
      </c>
      <c r="D3" s="148">
        <v>19166.99</v>
      </c>
      <c r="E3" s="87">
        <v>0.84</v>
      </c>
      <c r="F3" s="17">
        <v>0.399252</v>
      </c>
      <c r="G3" s="2">
        <v>7652.459091480001</v>
      </c>
      <c r="H3" s="110">
        <v>0.6</v>
      </c>
      <c r="I3" s="120">
        <v>0.28518</v>
      </c>
      <c r="J3" s="112">
        <v>5466.0422082000005</v>
      </c>
      <c r="K3" s="30">
        <v>0.6844319999999999</v>
      </c>
      <c r="L3" s="27">
        <v>0.71</v>
      </c>
      <c r="M3" s="27"/>
    </row>
    <row r="4" spans="1:13" ht="15">
      <c r="A4" s="151" t="s">
        <v>175</v>
      </c>
      <c r="B4" s="197" t="s">
        <v>100</v>
      </c>
      <c r="C4">
        <v>111</v>
      </c>
      <c r="D4" s="148">
        <v>9064.5</v>
      </c>
      <c r="E4" s="87">
        <v>0.98</v>
      </c>
      <c r="F4" s="17">
        <v>0.465794</v>
      </c>
      <c r="G4" s="2">
        <v>4222.189713</v>
      </c>
      <c r="H4" s="110">
        <v>1.41</v>
      </c>
      <c r="I4" s="120">
        <v>0.6701729999999999</v>
      </c>
      <c r="J4" s="112">
        <v>6074.783158499999</v>
      </c>
      <c r="K4" s="30">
        <v>1.135967</v>
      </c>
      <c r="L4" s="27">
        <v>1.17</v>
      </c>
      <c r="M4" s="27"/>
    </row>
    <row r="5" spans="1:13" ht="15">
      <c r="A5" s="152" t="s">
        <v>78</v>
      </c>
      <c r="B5" s="197" t="s">
        <v>101</v>
      </c>
      <c r="C5">
        <v>81</v>
      </c>
      <c r="D5" s="148">
        <v>6664.97</v>
      </c>
      <c r="E5" s="87">
        <v>1.08</v>
      </c>
      <c r="F5" s="17">
        <v>0.513324</v>
      </c>
      <c r="G5" s="2">
        <v>3421.2890602800003</v>
      </c>
      <c r="H5" s="110">
        <v>1.81</v>
      </c>
      <c r="I5" s="120">
        <v>0.860293</v>
      </c>
      <c r="J5" s="112">
        <v>5733.82703621</v>
      </c>
      <c r="K5" s="30">
        <v>1.3736169999999999</v>
      </c>
      <c r="L5" s="27">
        <v>1.41</v>
      </c>
      <c r="M5" s="27"/>
    </row>
    <row r="6" spans="2:13" ht="15">
      <c r="B6" s="197" t="s">
        <v>102</v>
      </c>
      <c r="C6">
        <v>48</v>
      </c>
      <c r="D6" s="148">
        <v>4668.76</v>
      </c>
      <c r="E6" s="87">
        <v>1.16</v>
      </c>
      <c r="F6" s="17">
        <v>0.551348</v>
      </c>
      <c r="G6" s="2">
        <v>2574.11148848</v>
      </c>
      <c r="H6" s="110">
        <v>2.21</v>
      </c>
      <c r="I6" s="120">
        <v>1.050413</v>
      </c>
      <c r="J6" s="112">
        <v>4904.12619788</v>
      </c>
      <c r="K6" s="30">
        <v>1.601761</v>
      </c>
      <c r="L6" s="27">
        <v>1.65</v>
      </c>
      <c r="M6" s="27"/>
    </row>
    <row r="7" spans="2:13" ht="15">
      <c r="B7" s="197" t="s">
        <v>103</v>
      </c>
      <c r="C7">
        <v>5</v>
      </c>
      <c r="D7" s="148">
        <v>496.64</v>
      </c>
      <c r="E7" s="87">
        <v>1.24</v>
      </c>
      <c r="F7" s="17">
        <v>0.589372</v>
      </c>
      <c r="G7" s="2">
        <v>292.70571008</v>
      </c>
      <c r="H7" s="110">
        <v>2.76</v>
      </c>
      <c r="I7" s="120">
        <v>1.311828</v>
      </c>
      <c r="J7" s="112">
        <v>651.5062579199999</v>
      </c>
      <c r="K7" s="30">
        <v>1.9012</v>
      </c>
      <c r="L7" s="27">
        <v>2.03</v>
      </c>
      <c r="M7" s="27"/>
    </row>
    <row r="8" spans="2:13" ht="15">
      <c r="B8" s="197" t="s">
        <v>104</v>
      </c>
      <c r="C8">
        <v>3</v>
      </c>
      <c r="D8" s="148">
        <v>276</v>
      </c>
      <c r="E8" s="87">
        <v>1.3</v>
      </c>
      <c r="F8" s="17">
        <v>0.61789</v>
      </c>
      <c r="G8" s="2">
        <v>170.53764</v>
      </c>
      <c r="H8" s="110">
        <v>3.11</v>
      </c>
      <c r="I8" s="120">
        <v>1.478183</v>
      </c>
      <c r="J8" s="112">
        <v>407.97850800000003</v>
      </c>
      <c r="K8" s="30">
        <v>2.096073</v>
      </c>
      <c r="L8" s="27">
        <v>2.31</v>
      </c>
      <c r="M8" s="27"/>
    </row>
    <row r="9" spans="2:13" ht="15">
      <c r="B9" s="197" t="s">
        <v>172</v>
      </c>
      <c r="C9">
        <v>281</v>
      </c>
      <c r="D9" s="148">
        <v>9250.51</v>
      </c>
      <c r="E9" s="87">
        <v>1.16</v>
      </c>
      <c r="F9" s="17">
        <v>0.551348</v>
      </c>
      <c r="G9" s="2">
        <v>5100.25018748</v>
      </c>
      <c r="H9" s="110">
        <v>0</v>
      </c>
      <c r="I9" s="120">
        <v>0</v>
      </c>
      <c r="J9" s="112">
        <v>0</v>
      </c>
      <c r="K9" s="30">
        <v>0.551348</v>
      </c>
      <c r="L9" s="27">
        <v>0.41</v>
      </c>
      <c r="M9" s="27"/>
    </row>
    <row r="10" spans="1:13" ht="15">
      <c r="A10" t="s">
        <v>173</v>
      </c>
      <c r="B10" s="202" t="s">
        <v>169</v>
      </c>
      <c r="C10">
        <v>452</v>
      </c>
      <c r="D10" s="148">
        <v>29461.68</v>
      </c>
      <c r="E10" s="87">
        <v>1.08</v>
      </c>
      <c r="F10" s="17">
        <v>0.513324</v>
      </c>
      <c r="G10" s="2">
        <v>15123.38742432</v>
      </c>
      <c r="H10" s="110">
        <v>1.8</v>
      </c>
      <c r="I10" s="120">
        <v>0.85554</v>
      </c>
      <c r="J10" s="112">
        <v>25205.645707199998</v>
      </c>
      <c r="K10" s="30">
        <v>1.3688639999999999</v>
      </c>
      <c r="L10" s="27">
        <v>0.71</v>
      </c>
      <c r="M10" s="27"/>
    </row>
    <row r="11" spans="1:13" ht="15">
      <c r="A11" t="s">
        <v>174</v>
      </c>
      <c r="B11" s="202" t="s">
        <v>167</v>
      </c>
      <c r="C11">
        <v>145</v>
      </c>
      <c r="D11" s="148">
        <v>3108.71</v>
      </c>
      <c r="E11" s="87">
        <v>1.16</v>
      </c>
      <c r="F11" s="17">
        <v>0.551348</v>
      </c>
      <c r="G11" s="2">
        <v>1713.9810410799998</v>
      </c>
      <c r="H11" s="110">
        <v>0</v>
      </c>
      <c r="I11" s="120">
        <v>0</v>
      </c>
      <c r="J11" s="112">
        <v>0</v>
      </c>
      <c r="K11" s="30">
        <v>0.551348</v>
      </c>
      <c r="L11" s="27">
        <v>0.41</v>
      </c>
      <c r="M11" s="27"/>
    </row>
    <row r="12" spans="2:13" ht="15">
      <c r="B12" s="10" t="s">
        <v>120</v>
      </c>
      <c r="C12">
        <v>0</v>
      </c>
      <c r="D12" s="148">
        <v>0</v>
      </c>
      <c r="E12" s="87">
        <v>0.1</v>
      </c>
      <c r="F12" s="17">
        <v>0.04753</v>
      </c>
      <c r="G12" s="2">
        <v>0</v>
      </c>
      <c r="H12" s="110">
        <v>0.1</v>
      </c>
      <c r="I12" s="120">
        <v>0.04753</v>
      </c>
      <c r="J12" s="112">
        <v>0</v>
      </c>
      <c r="K12" s="30">
        <v>0.09506</v>
      </c>
      <c r="L12" s="27">
        <v>0.1</v>
      </c>
      <c r="M12" s="27"/>
    </row>
    <row r="13" spans="2:13" ht="15">
      <c r="B13" s="10" t="s">
        <v>117</v>
      </c>
      <c r="C13" s="164">
        <v>0</v>
      </c>
      <c r="D13" s="193">
        <v>0</v>
      </c>
      <c r="E13" s="87">
        <v>0.1</v>
      </c>
      <c r="F13" s="17">
        <v>0.04753</v>
      </c>
      <c r="G13" s="2">
        <v>0</v>
      </c>
      <c r="H13" s="110">
        <v>0.1</v>
      </c>
      <c r="I13" s="120">
        <v>0.04753</v>
      </c>
      <c r="J13" s="112">
        <v>0</v>
      </c>
      <c r="K13" s="30">
        <v>0.09506</v>
      </c>
      <c r="L13" s="27">
        <v>0.1</v>
      </c>
      <c r="M13" s="27"/>
    </row>
    <row r="14" spans="2:13" ht="15">
      <c r="B14" s="10" t="s">
        <v>118</v>
      </c>
      <c r="C14" s="164">
        <v>0</v>
      </c>
      <c r="D14" s="193">
        <v>0</v>
      </c>
      <c r="E14" s="87">
        <v>0.1</v>
      </c>
      <c r="F14" s="17">
        <v>0.04753</v>
      </c>
      <c r="G14" s="2">
        <v>0</v>
      </c>
      <c r="H14" s="110">
        <v>0.1</v>
      </c>
      <c r="I14" s="120">
        <v>0.04753</v>
      </c>
      <c r="J14" s="112">
        <v>0</v>
      </c>
      <c r="K14" s="30">
        <v>0.09506</v>
      </c>
      <c r="L14" s="27">
        <v>0.1</v>
      </c>
      <c r="M14" s="27"/>
    </row>
    <row r="15" spans="2:13" ht="15">
      <c r="B15" s="10" t="s">
        <v>119</v>
      </c>
      <c r="C15" s="164">
        <v>0</v>
      </c>
      <c r="D15" s="193">
        <v>0</v>
      </c>
      <c r="E15" s="87">
        <v>0.1</v>
      </c>
      <c r="F15" s="17">
        <v>0.04753</v>
      </c>
      <c r="G15" s="2">
        <v>0</v>
      </c>
      <c r="H15" s="110">
        <v>0.1</v>
      </c>
      <c r="I15" s="120">
        <v>0.04753</v>
      </c>
      <c r="J15" s="112">
        <v>0</v>
      </c>
      <c r="K15" s="30">
        <v>0.09506</v>
      </c>
      <c r="L15" s="27">
        <v>0.1</v>
      </c>
      <c r="M15" s="27"/>
    </row>
    <row r="16" spans="2:11" ht="12.75">
      <c r="B16" s="8" t="s">
        <v>97</v>
      </c>
      <c r="C16" s="106">
        <v>1415</v>
      </c>
      <c r="D16" s="204">
        <v>82158.76000000001</v>
      </c>
      <c r="E16" s="106"/>
      <c r="F16" s="106"/>
      <c r="G16" s="165">
        <v>40270.9113562</v>
      </c>
      <c r="H16" s="106"/>
      <c r="I16" s="106"/>
      <c r="J16" s="165">
        <v>48443.90907390999</v>
      </c>
      <c r="K16" s="11"/>
    </row>
    <row r="17" spans="3:10" ht="12.75">
      <c r="C17" s="50"/>
      <c r="D17" s="50"/>
      <c r="E17" s="50"/>
      <c r="F17" s="50"/>
      <c r="G17" s="50"/>
      <c r="H17" s="50"/>
      <c r="I17" s="50"/>
      <c r="J17" s="50"/>
    </row>
    <row r="18" spans="2:10" ht="15.75">
      <c r="B18" s="21" t="s">
        <v>6</v>
      </c>
      <c r="C18" s="51"/>
      <c r="D18" s="50"/>
      <c r="E18" s="50"/>
      <c r="F18" s="50"/>
      <c r="G18" s="50"/>
      <c r="H18" s="50"/>
      <c r="I18" s="50"/>
      <c r="J18" s="50"/>
    </row>
    <row r="19" spans="1:13" ht="25.5">
      <c r="A19" s="9"/>
      <c r="B19" s="64" t="s">
        <v>7</v>
      </c>
      <c r="C19" s="65" t="s">
        <v>1</v>
      </c>
      <c r="D19" s="64" t="s">
        <v>2</v>
      </c>
      <c r="E19" s="65" t="s">
        <v>8</v>
      </c>
      <c r="F19" s="65" t="s">
        <v>4</v>
      </c>
      <c r="G19" s="47" t="s">
        <v>71</v>
      </c>
      <c r="H19" s="47" t="s">
        <v>9</v>
      </c>
      <c r="I19" s="86" t="s">
        <v>4</v>
      </c>
      <c r="J19" s="47"/>
      <c r="K19" s="31" t="s">
        <v>165</v>
      </c>
      <c r="L19" s="31" t="s">
        <v>41</v>
      </c>
      <c r="M19" s="31" t="s">
        <v>22</v>
      </c>
    </row>
    <row r="20" spans="1:13" ht="26.25">
      <c r="A20" s="158" t="s">
        <v>128</v>
      </c>
      <c r="B20" s="64" t="s">
        <v>121</v>
      </c>
      <c r="D20" s="148"/>
      <c r="E20" s="122">
        <v>0.32</v>
      </c>
      <c r="F20" s="48">
        <v>0.09247999999999999</v>
      </c>
      <c r="G20" s="2">
        <v>0</v>
      </c>
      <c r="H20" s="88">
        <v>2.6</v>
      </c>
      <c r="I20" s="120">
        <v>0.7514</v>
      </c>
      <c r="J20" s="112">
        <v>0</v>
      </c>
      <c r="K20" s="30">
        <v>0.84388</v>
      </c>
      <c r="L20">
        <v>0.84</v>
      </c>
      <c r="M20" s="27"/>
    </row>
    <row r="21" spans="1:13" ht="26.25">
      <c r="A21" s="195" t="s">
        <v>129</v>
      </c>
      <c r="B21" s="64" t="s">
        <v>122</v>
      </c>
      <c r="C21">
        <v>1</v>
      </c>
      <c r="D21" s="148">
        <v>110</v>
      </c>
      <c r="E21" s="122">
        <v>0.8</v>
      </c>
      <c r="F21" s="48">
        <v>0.2312</v>
      </c>
      <c r="G21" s="2">
        <v>25.432</v>
      </c>
      <c r="H21" s="88">
        <v>6.55</v>
      </c>
      <c r="I21" s="120">
        <v>1.89295</v>
      </c>
      <c r="J21" s="112">
        <v>208.22449999999998</v>
      </c>
      <c r="K21" s="30">
        <v>2.1241499999999998</v>
      </c>
      <c r="L21">
        <v>2.12</v>
      </c>
      <c r="M21" s="27"/>
    </row>
    <row r="22" spans="1:13" ht="15">
      <c r="A22" s="158"/>
      <c r="B22" s="64" t="s">
        <v>126</v>
      </c>
      <c r="D22" s="148"/>
      <c r="E22" s="122">
        <v>0.38</v>
      </c>
      <c r="F22" s="48">
        <v>0.10981999999999999</v>
      </c>
      <c r="G22" s="2">
        <v>0</v>
      </c>
      <c r="H22" s="88">
        <v>3.11</v>
      </c>
      <c r="I22" s="120">
        <v>0.8987899999999999</v>
      </c>
      <c r="J22" s="112">
        <v>0</v>
      </c>
      <c r="K22" s="30">
        <v>1.0086099999999998</v>
      </c>
      <c r="L22">
        <v>1.01</v>
      </c>
      <c r="M22" s="27"/>
    </row>
    <row r="23" spans="1:13" ht="15">
      <c r="A23" s="195" t="s">
        <v>130</v>
      </c>
      <c r="B23" s="64" t="s">
        <v>127</v>
      </c>
      <c r="C23">
        <v>5</v>
      </c>
      <c r="D23" s="148">
        <v>970.45</v>
      </c>
      <c r="E23" s="122">
        <v>0.3</v>
      </c>
      <c r="F23" s="48">
        <v>0.08669999999999999</v>
      </c>
      <c r="G23" s="2">
        <v>84.138015</v>
      </c>
      <c r="H23" s="88">
        <v>2.5</v>
      </c>
      <c r="I23" s="120">
        <v>0.7224999999999999</v>
      </c>
      <c r="J23" s="112">
        <v>701.150125</v>
      </c>
      <c r="K23" s="30">
        <v>0.8091999999999999</v>
      </c>
      <c r="L23">
        <v>0.81</v>
      </c>
      <c r="M23" s="27"/>
    </row>
    <row r="24" spans="1:13" ht="15">
      <c r="A24" s="195" t="s">
        <v>158</v>
      </c>
      <c r="B24" s="64" t="s">
        <v>133</v>
      </c>
      <c r="C24">
        <v>7</v>
      </c>
      <c r="D24" s="148">
        <v>1842.89</v>
      </c>
      <c r="E24" s="122">
        <v>1.07</v>
      </c>
      <c r="F24" s="48">
        <v>0.30923</v>
      </c>
      <c r="G24" s="2">
        <v>569.8768747</v>
      </c>
      <c r="H24" s="88">
        <v>8.79</v>
      </c>
      <c r="I24" s="120">
        <v>2.5403099999999994</v>
      </c>
      <c r="J24" s="112">
        <v>4681.511895899999</v>
      </c>
      <c r="K24" s="30">
        <v>2.8495399999999993</v>
      </c>
      <c r="L24">
        <v>2.85</v>
      </c>
      <c r="M24" s="27"/>
    </row>
    <row r="25" spans="1:13" ht="15">
      <c r="A25" s="195" t="s">
        <v>157</v>
      </c>
      <c r="B25" s="64" t="s">
        <v>123</v>
      </c>
      <c r="C25">
        <v>5</v>
      </c>
      <c r="D25" s="148">
        <v>3767.71</v>
      </c>
      <c r="E25" s="122">
        <v>0.91</v>
      </c>
      <c r="F25" s="48">
        <v>0.26299</v>
      </c>
      <c r="G25" s="2">
        <v>990.8700529</v>
      </c>
      <c r="H25" s="88">
        <v>7.49</v>
      </c>
      <c r="I25" s="120">
        <v>2.1646099999999997</v>
      </c>
      <c r="J25" s="112">
        <v>8155.622743099999</v>
      </c>
      <c r="K25" s="30">
        <v>2.4275999999999995</v>
      </c>
      <c r="L25">
        <v>2.43</v>
      </c>
      <c r="M25" s="27"/>
    </row>
    <row r="26" spans="1:13" ht="15">
      <c r="A26" s="158"/>
      <c r="B26" s="64" t="s">
        <v>135</v>
      </c>
      <c r="D26" s="148"/>
      <c r="E26" s="122">
        <v>0.95</v>
      </c>
      <c r="F26" s="48">
        <v>0.27454999999999996</v>
      </c>
      <c r="G26" s="2">
        <v>0</v>
      </c>
      <c r="H26" s="88">
        <v>7.82</v>
      </c>
      <c r="I26" s="120">
        <v>2.25998</v>
      </c>
      <c r="J26" s="112">
        <v>0</v>
      </c>
      <c r="K26" s="30">
        <v>2.53453</v>
      </c>
      <c r="L26">
        <v>2.53</v>
      </c>
      <c r="M26" s="27"/>
    </row>
    <row r="27" spans="1:13" ht="26.25">
      <c r="A27" s="195" t="s">
        <v>156</v>
      </c>
      <c r="B27" s="64" t="s">
        <v>124</v>
      </c>
      <c r="C27">
        <v>7</v>
      </c>
      <c r="D27" s="148">
        <v>466.36</v>
      </c>
      <c r="E27" s="122">
        <v>1</v>
      </c>
      <c r="F27" s="48">
        <v>0.289</v>
      </c>
      <c r="G27" s="2">
        <v>134.77804</v>
      </c>
      <c r="H27" s="88">
        <v>8.21</v>
      </c>
      <c r="I27" s="120">
        <v>2.37269</v>
      </c>
      <c r="J27" s="112">
        <v>1106.5277084</v>
      </c>
      <c r="K27" s="30">
        <v>2.66169</v>
      </c>
      <c r="L27">
        <v>2.66</v>
      </c>
      <c r="M27" s="27"/>
    </row>
    <row r="28" spans="1:13" ht="15">
      <c r="A28" s="195" t="s">
        <v>145</v>
      </c>
      <c r="B28" s="64" t="s">
        <v>125</v>
      </c>
      <c r="C28">
        <v>2</v>
      </c>
      <c r="D28" s="148">
        <v>187.8</v>
      </c>
      <c r="E28" s="122">
        <v>0.58</v>
      </c>
      <c r="F28" s="48">
        <v>0.16761999999999996</v>
      </c>
      <c r="G28" s="2">
        <v>31.479035999999994</v>
      </c>
      <c r="H28" s="88">
        <v>4.78</v>
      </c>
      <c r="I28" s="120">
        <v>1.3814199999999999</v>
      </c>
      <c r="J28" s="112">
        <v>259.430676</v>
      </c>
      <c r="K28" s="30">
        <v>1.5490399999999998</v>
      </c>
      <c r="L28">
        <v>1.55</v>
      </c>
      <c r="M28" s="27"/>
    </row>
    <row r="29" spans="1:13" ht="51.75">
      <c r="A29" s="195" t="s">
        <v>146</v>
      </c>
      <c r="B29" s="64" t="s">
        <v>131</v>
      </c>
      <c r="C29">
        <v>2</v>
      </c>
      <c r="D29" s="148">
        <v>77.5</v>
      </c>
      <c r="E29" s="122">
        <v>1.11</v>
      </c>
      <c r="F29" s="48">
        <v>0.32079</v>
      </c>
      <c r="G29" s="2">
        <v>24.861225</v>
      </c>
      <c r="H29" s="88">
        <v>9.12</v>
      </c>
      <c r="I29" s="120">
        <v>2.63568</v>
      </c>
      <c r="J29" s="112">
        <v>204.2652</v>
      </c>
      <c r="K29" s="30">
        <v>2.95647</v>
      </c>
      <c r="L29">
        <v>2.96</v>
      </c>
      <c r="M29" s="27"/>
    </row>
    <row r="30" spans="1:13" ht="26.25">
      <c r="A30" s="195" t="s">
        <v>147</v>
      </c>
      <c r="B30" s="64" t="s">
        <v>132</v>
      </c>
      <c r="C30">
        <v>3</v>
      </c>
      <c r="D30" s="148">
        <v>165.5</v>
      </c>
      <c r="E30" s="122">
        <v>1.07</v>
      </c>
      <c r="F30" s="48">
        <v>0.30923</v>
      </c>
      <c r="G30" s="2">
        <v>51.177565</v>
      </c>
      <c r="H30" s="88">
        <v>8.8</v>
      </c>
      <c r="I30" s="120">
        <v>2.5432</v>
      </c>
      <c r="J30" s="112">
        <v>420.8996</v>
      </c>
      <c r="K30" s="30">
        <v>2.85243</v>
      </c>
      <c r="L30">
        <v>2.85</v>
      </c>
      <c r="M30" s="27"/>
    </row>
    <row r="31" spans="1:13" ht="51.75">
      <c r="A31" s="195" t="s">
        <v>148</v>
      </c>
      <c r="B31" s="64" t="s">
        <v>137</v>
      </c>
      <c r="C31">
        <v>4</v>
      </c>
      <c r="D31" s="148">
        <v>206.48</v>
      </c>
      <c r="E31" s="122">
        <v>0.72</v>
      </c>
      <c r="F31" s="48">
        <v>0.20808</v>
      </c>
      <c r="G31" s="2">
        <v>42.964358399999995</v>
      </c>
      <c r="H31" s="88">
        <v>5.9</v>
      </c>
      <c r="I31" s="120">
        <v>1.7051</v>
      </c>
      <c r="J31" s="112">
        <v>352.069048</v>
      </c>
      <c r="K31" s="30">
        <v>1.91318</v>
      </c>
      <c r="L31">
        <v>1.91</v>
      </c>
      <c r="M31" s="27"/>
    </row>
    <row r="32" spans="1:13" ht="26.25">
      <c r="A32" s="158" t="s">
        <v>149</v>
      </c>
      <c r="B32" s="64" t="s">
        <v>138</v>
      </c>
      <c r="D32" s="148"/>
      <c r="E32" s="122">
        <v>0.92</v>
      </c>
      <c r="F32" s="48">
        <v>0.26588</v>
      </c>
      <c r="G32" s="2">
        <v>0</v>
      </c>
      <c r="H32" s="88">
        <v>7.55</v>
      </c>
      <c r="I32" s="120">
        <v>2.1819499999999996</v>
      </c>
      <c r="J32" s="112">
        <v>0</v>
      </c>
      <c r="K32" s="30">
        <v>2.4478299999999997</v>
      </c>
      <c r="L32">
        <v>2.45</v>
      </c>
      <c r="M32" s="27"/>
    </row>
    <row r="33" spans="1:13" ht="26.25">
      <c r="A33" s="158" t="s">
        <v>150</v>
      </c>
      <c r="B33" s="64" t="s">
        <v>139</v>
      </c>
      <c r="D33" s="148"/>
      <c r="E33" s="122">
        <v>0.91</v>
      </c>
      <c r="F33" s="48">
        <v>0.26299</v>
      </c>
      <c r="G33" s="2">
        <v>0</v>
      </c>
      <c r="H33" s="88">
        <v>7.5</v>
      </c>
      <c r="I33" s="120">
        <v>2.1675</v>
      </c>
      <c r="J33" s="112">
        <v>0</v>
      </c>
      <c r="K33" s="30">
        <v>2.43049</v>
      </c>
      <c r="L33">
        <v>2.43</v>
      </c>
      <c r="M33" s="27"/>
    </row>
    <row r="34" spans="1:13" ht="26.25">
      <c r="A34" s="195" t="s">
        <v>151</v>
      </c>
      <c r="B34" s="64" t="s">
        <v>140</v>
      </c>
      <c r="C34">
        <v>1</v>
      </c>
      <c r="D34" s="148">
        <v>79</v>
      </c>
      <c r="E34" s="122">
        <v>1.09</v>
      </c>
      <c r="F34" s="48">
        <v>0.31501</v>
      </c>
      <c r="G34" s="2">
        <v>24.88579</v>
      </c>
      <c r="H34" s="88">
        <v>8.92</v>
      </c>
      <c r="I34" s="120">
        <v>2.57788</v>
      </c>
      <c r="J34" s="112">
        <v>203.65252</v>
      </c>
      <c r="K34" s="30">
        <v>2.89289</v>
      </c>
      <c r="L34">
        <v>2.89</v>
      </c>
      <c r="M34" s="27"/>
    </row>
    <row r="35" spans="1:13" ht="26.25">
      <c r="A35" s="195" t="s">
        <v>159</v>
      </c>
      <c r="B35" s="64" t="s">
        <v>134</v>
      </c>
      <c r="C35">
        <v>2</v>
      </c>
      <c r="D35" s="148">
        <v>205</v>
      </c>
      <c r="E35" s="122">
        <v>2.42</v>
      </c>
      <c r="F35" s="48">
        <v>0.6993799999999999</v>
      </c>
      <c r="G35" s="2">
        <v>143.3729</v>
      </c>
      <c r="H35" s="88">
        <v>19.83</v>
      </c>
      <c r="I35" s="120">
        <v>5.7308699999999995</v>
      </c>
      <c r="J35" s="112">
        <v>1174.82835</v>
      </c>
      <c r="K35" s="30">
        <v>6.430249999999999</v>
      </c>
      <c r="L35">
        <v>6.43</v>
      </c>
      <c r="M35" s="27"/>
    </row>
    <row r="36" spans="1:13" ht="15">
      <c r="A36" s="195" t="s">
        <v>153</v>
      </c>
      <c r="B36" s="64" t="s">
        <v>141</v>
      </c>
      <c r="C36">
        <v>9</v>
      </c>
      <c r="D36" s="148">
        <v>757</v>
      </c>
      <c r="E36" s="122">
        <v>1.82</v>
      </c>
      <c r="F36" s="48">
        <v>0.52598</v>
      </c>
      <c r="G36" s="2">
        <v>398.16686</v>
      </c>
      <c r="H36" s="88">
        <v>14.91</v>
      </c>
      <c r="I36" s="120">
        <v>4.30899</v>
      </c>
      <c r="J36" s="112">
        <v>3261.90543</v>
      </c>
      <c r="K36" s="30">
        <v>4.834969999999999</v>
      </c>
      <c r="L36">
        <v>4.83</v>
      </c>
      <c r="M36" s="27"/>
    </row>
    <row r="37" spans="1:13" ht="39">
      <c r="A37" s="195" t="s">
        <v>152</v>
      </c>
      <c r="B37" s="64" t="s">
        <v>136</v>
      </c>
      <c r="C37">
        <v>8</v>
      </c>
      <c r="D37" s="148">
        <v>400</v>
      </c>
      <c r="E37" s="122">
        <v>1.76</v>
      </c>
      <c r="F37" s="48">
        <v>0.50864</v>
      </c>
      <c r="G37" s="2">
        <v>203.456</v>
      </c>
      <c r="H37" s="88">
        <v>14.43</v>
      </c>
      <c r="I37" s="120">
        <v>4.1702699999999995</v>
      </c>
      <c r="J37" s="112">
        <v>1668.1079999999997</v>
      </c>
      <c r="K37" s="30">
        <v>4.678909999999999</v>
      </c>
      <c r="L37">
        <v>4.68</v>
      </c>
      <c r="M37" s="27"/>
    </row>
    <row r="38" spans="1:13" ht="15">
      <c r="A38" s="161" t="s">
        <v>18</v>
      </c>
      <c r="B38" s="64" t="s">
        <v>143</v>
      </c>
      <c r="D38" s="148"/>
      <c r="E38" s="122">
        <v>1.54</v>
      </c>
      <c r="F38" s="48">
        <v>0.44505999999999996</v>
      </c>
      <c r="G38" s="2">
        <v>0</v>
      </c>
      <c r="H38" s="88">
        <v>12.59</v>
      </c>
      <c r="I38" s="120">
        <v>3.6385099999999997</v>
      </c>
      <c r="J38" s="112">
        <v>0</v>
      </c>
      <c r="K38" s="30">
        <v>4.08357</v>
      </c>
      <c r="L38">
        <v>4.08</v>
      </c>
      <c r="M38" s="27"/>
    </row>
    <row r="39" spans="1:13" ht="26.25">
      <c r="A39" s="195" t="s">
        <v>155</v>
      </c>
      <c r="B39" s="64" t="s">
        <v>142</v>
      </c>
      <c r="C39">
        <v>1</v>
      </c>
      <c r="D39" s="148">
        <v>40</v>
      </c>
      <c r="E39" s="122">
        <v>3.03</v>
      </c>
      <c r="F39" s="48">
        <v>0.8756699999999998</v>
      </c>
      <c r="G39" s="2">
        <v>35.026799999999994</v>
      </c>
      <c r="H39" s="88">
        <v>24.86</v>
      </c>
      <c r="I39" s="120">
        <v>7.184539999999999</v>
      </c>
      <c r="J39" s="112">
        <v>287.3816</v>
      </c>
      <c r="K39" s="30">
        <v>8.06021</v>
      </c>
      <c r="L39">
        <v>8.06</v>
      </c>
      <c r="M39" s="27"/>
    </row>
    <row r="40" spans="1:13" ht="15">
      <c r="A40" s="161" t="s">
        <v>160</v>
      </c>
      <c r="B40" s="64" t="s">
        <v>144</v>
      </c>
      <c r="D40" s="148"/>
      <c r="E40" s="122">
        <v>1.04</v>
      </c>
      <c r="F40" s="48">
        <v>0.30056</v>
      </c>
      <c r="G40" s="2">
        <v>0</v>
      </c>
      <c r="H40" s="88">
        <v>8.56</v>
      </c>
      <c r="I40" s="120">
        <v>2.47384</v>
      </c>
      <c r="J40" s="112">
        <v>0</v>
      </c>
      <c r="K40" s="30">
        <v>2.7744</v>
      </c>
      <c r="L40">
        <v>2.77</v>
      </c>
      <c r="M40" s="27"/>
    </row>
    <row r="41" spans="1:11" ht="12.75">
      <c r="A41" s="12"/>
      <c r="B41" s="8" t="s">
        <v>98</v>
      </c>
      <c r="C41" s="8">
        <v>57</v>
      </c>
      <c r="D41" s="8">
        <v>9275.689999999999</v>
      </c>
      <c r="E41" s="8"/>
      <c r="F41" s="8"/>
      <c r="G41" s="163">
        <v>2760.485517</v>
      </c>
      <c r="H41" s="8"/>
      <c r="I41" s="8"/>
      <c r="J41" s="163">
        <v>22685.577396399996</v>
      </c>
      <c r="K41" s="8"/>
    </row>
    <row r="42" ht="12.75">
      <c r="D42" s="148"/>
    </row>
    <row r="43" spans="2:10" ht="12.75">
      <c r="B43" s="8" t="s">
        <v>10</v>
      </c>
      <c r="C43" s="8"/>
      <c r="D43" s="148">
        <v>91434.45000000001</v>
      </c>
      <c r="E43" s="13"/>
      <c r="F43" s="1"/>
      <c r="G43" s="14">
        <v>43031.3968732</v>
      </c>
      <c r="J43" s="14">
        <v>71129.48647030999</v>
      </c>
    </row>
    <row r="44" spans="2:7" ht="12.75">
      <c r="B44" s="10"/>
      <c r="C44" s="10"/>
      <c r="D44" s="11"/>
      <c r="E44" s="11"/>
      <c r="G44" s="15"/>
    </row>
    <row r="45" spans="1:7" ht="12.75">
      <c r="A45" s="69"/>
      <c r="B45" s="70" t="s">
        <v>95</v>
      </c>
      <c r="C45" s="62" t="s">
        <v>19</v>
      </c>
      <c r="D45" s="63" t="s">
        <v>20</v>
      </c>
      <c r="E45" s="52"/>
      <c r="G45" s="15"/>
    </row>
    <row r="46" spans="1:5" ht="12.75">
      <c r="A46" s="53"/>
      <c r="B46" s="22" t="s">
        <v>11</v>
      </c>
      <c r="C46" s="23">
        <v>93.58495025124496</v>
      </c>
      <c r="D46" s="23">
        <v>68.10664813970064</v>
      </c>
      <c r="E46" s="54"/>
    </row>
    <row r="47" spans="1:5" ht="12.75">
      <c r="A47" s="55"/>
      <c r="B47" s="56" t="s">
        <v>12</v>
      </c>
      <c r="C47" s="57">
        <v>6.415049748755038</v>
      </c>
      <c r="D47" s="58">
        <v>31.89335186029937</v>
      </c>
      <c r="E47" s="59"/>
    </row>
    <row r="48" spans="3:5" ht="12.75">
      <c r="C48" s="28">
        <v>100</v>
      </c>
      <c r="D48" s="28">
        <v>100</v>
      </c>
      <c r="E48" s="29"/>
    </row>
    <row r="49" ht="9.75" customHeight="1"/>
    <row r="50" spans="1:10" ht="12.75">
      <c r="A50" s="38" t="s">
        <v>13</v>
      </c>
      <c r="B50" s="45"/>
      <c r="C50" s="39"/>
      <c r="D50" s="40"/>
      <c r="H50" s="1"/>
      <c r="I50" s="1"/>
      <c r="J50" s="1"/>
    </row>
    <row r="51" spans="1:10" ht="12.75">
      <c r="A51" s="5" t="s">
        <v>14</v>
      </c>
      <c r="B51" s="66">
        <v>40270.9113562</v>
      </c>
      <c r="C51" s="26"/>
      <c r="D51" s="15"/>
      <c r="H51" s="61"/>
      <c r="I51" s="61"/>
      <c r="J51" s="61"/>
    </row>
    <row r="52" spans="1:5" ht="12.75">
      <c r="A52" s="5" t="s">
        <v>15</v>
      </c>
      <c r="B52" s="66">
        <v>2760.485517</v>
      </c>
      <c r="C52" s="25"/>
      <c r="D52" t="s">
        <v>69</v>
      </c>
      <c r="E52" s="71">
        <v>43031.3968732</v>
      </c>
    </row>
    <row r="53" spans="1:3" ht="12.75">
      <c r="A53" s="24" t="s">
        <v>67</v>
      </c>
      <c r="B53" s="33">
        <v>48443.90907390999</v>
      </c>
      <c r="C53" s="25"/>
    </row>
    <row r="54" spans="1:5" ht="12.75">
      <c r="A54" s="24" t="s">
        <v>66</v>
      </c>
      <c r="B54" s="33">
        <v>22685.577396399996</v>
      </c>
      <c r="C54" s="25"/>
      <c r="D54" t="s">
        <v>70</v>
      </c>
      <c r="E54" s="71">
        <v>71129.48647030999</v>
      </c>
    </row>
    <row r="55" spans="1:5" ht="12.75">
      <c r="A55" s="24"/>
      <c r="B55" s="44"/>
      <c r="C55" s="36"/>
      <c r="E55" s="71"/>
    </row>
    <row r="56" spans="1:4" ht="12.75">
      <c r="A56" s="115" t="s">
        <v>16</v>
      </c>
      <c r="B56" s="68">
        <v>114160.88334351</v>
      </c>
      <c r="C56" s="41"/>
      <c r="D56" s="15"/>
    </row>
    <row r="57" spans="1:3" ht="12.75">
      <c r="A57" s="24"/>
      <c r="B57" s="46"/>
      <c r="C57" s="36"/>
    </row>
    <row r="58" spans="1:3" ht="12.75">
      <c r="A58" s="5" t="s">
        <v>21</v>
      </c>
      <c r="B58" s="33">
        <v>2160.43</v>
      </c>
      <c r="C58" s="41"/>
    </row>
    <row r="59" spans="1:3" ht="12.75">
      <c r="A59" s="5"/>
      <c r="B59" s="34"/>
      <c r="C59" s="42"/>
    </row>
    <row r="60" spans="1:3" ht="12.75">
      <c r="A60" s="5"/>
      <c r="B60" s="46"/>
      <c r="C60" s="43"/>
    </row>
    <row r="61" spans="1:3" ht="12.75">
      <c r="A61" s="16" t="s">
        <v>17</v>
      </c>
      <c r="B61" s="35">
        <v>112000.45334351</v>
      </c>
      <c r="C61" s="37"/>
    </row>
    <row r="65" ht="12.75">
      <c r="D65" s="71"/>
    </row>
    <row r="66" ht="12.75">
      <c r="D66" s="71"/>
    </row>
    <row r="68" ht="12.75">
      <c r="D68" s="71"/>
    </row>
  </sheetData>
  <sheetProtection/>
  <printOptions/>
  <pageMargins left="0.1968503937007874" right="0.11811023622047245" top="0.15748031496062992" bottom="0.15748031496062992" header="0.11811023622047245" footer="0.11811023622047245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8"/>
  <sheetViews>
    <sheetView zoomScalePageLayoutView="0" workbookViewId="0" topLeftCell="A1">
      <selection activeCell="A18" sqref="A18:A19"/>
    </sheetView>
  </sheetViews>
  <sheetFormatPr defaultColWidth="9.140625" defaultRowHeight="12.75"/>
  <cols>
    <col min="1" max="1" width="35.421875" style="0" customWidth="1"/>
    <col min="2" max="2" width="25.28125" style="0" customWidth="1"/>
    <col min="3" max="3" width="9.421875" style="0" bestFit="1" customWidth="1"/>
    <col min="4" max="4" width="13.421875" style="0" bestFit="1" customWidth="1"/>
    <col min="5" max="5" width="11.28125" style="0" bestFit="1" customWidth="1"/>
    <col min="6" max="6" width="6.28125" style="0" bestFit="1" customWidth="1"/>
    <col min="7" max="7" width="12.8515625" style="0" bestFit="1" customWidth="1"/>
    <col min="8" max="10" width="12.57421875" style="0" customWidth="1"/>
    <col min="11" max="12" width="9.7109375" style="0" bestFit="1" customWidth="1"/>
    <col min="13" max="13" width="11.28125" style="0" bestFit="1" customWidth="1"/>
    <col min="17" max="17" width="9.28125" style="0" bestFit="1" customWidth="1"/>
  </cols>
  <sheetData>
    <row r="1" spans="2:4" ht="15.75">
      <c r="B1" s="18" t="s">
        <v>24</v>
      </c>
      <c r="C1" s="19"/>
      <c r="D1" s="20"/>
    </row>
    <row r="2" spans="1:13" ht="25.5">
      <c r="A2" s="9"/>
      <c r="B2" s="64" t="s">
        <v>0</v>
      </c>
      <c r="C2" s="65" t="s">
        <v>1</v>
      </c>
      <c r="D2" s="64" t="s">
        <v>2</v>
      </c>
      <c r="E2" s="65" t="s">
        <v>3</v>
      </c>
      <c r="F2" s="65" t="s">
        <v>4</v>
      </c>
      <c r="G2" s="47" t="s">
        <v>71</v>
      </c>
      <c r="H2" s="86" t="s">
        <v>38</v>
      </c>
      <c r="I2" s="86" t="s">
        <v>4</v>
      </c>
      <c r="J2" s="86" t="s">
        <v>72</v>
      </c>
      <c r="K2" s="31" t="s">
        <v>165</v>
      </c>
      <c r="L2" s="31" t="s">
        <v>41</v>
      </c>
      <c r="M2" s="31" t="s">
        <v>22</v>
      </c>
    </row>
    <row r="3" spans="2:13" ht="15">
      <c r="B3" s="197" t="s">
        <v>99</v>
      </c>
      <c r="C3">
        <v>318</v>
      </c>
      <c r="D3" s="148">
        <v>24176.08</v>
      </c>
      <c r="E3" s="87">
        <v>0.84</v>
      </c>
      <c r="F3" s="17">
        <v>0.399252</v>
      </c>
      <c r="G3" s="2">
        <v>9652.34829216</v>
      </c>
      <c r="H3" s="110">
        <v>0.6</v>
      </c>
      <c r="I3" s="120">
        <v>0.28518</v>
      </c>
      <c r="J3" s="119">
        <v>6894.5344944</v>
      </c>
      <c r="K3" s="30">
        <v>0.6844319999999999</v>
      </c>
      <c r="L3" s="27">
        <v>0.71</v>
      </c>
      <c r="M3" s="27"/>
    </row>
    <row r="4" spans="1:13" ht="15">
      <c r="A4" s="151" t="s">
        <v>175</v>
      </c>
      <c r="B4" s="197" t="s">
        <v>100</v>
      </c>
      <c r="C4">
        <v>108</v>
      </c>
      <c r="D4" s="148">
        <v>10078.76</v>
      </c>
      <c r="E4" s="87">
        <v>0.98</v>
      </c>
      <c r="F4" s="17">
        <v>0.465794</v>
      </c>
      <c r="G4" s="2">
        <v>4694.62593544</v>
      </c>
      <c r="H4" s="110">
        <v>1.41</v>
      </c>
      <c r="I4" s="120">
        <v>0.6701729999999999</v>
      </c>
      <c r="J4" s="119">
        <v>6754.512825479999</v>
      </c>
      <c r="K4" s="30">
        <v>1.135967</v>
      </c>
      <c r="L4" s="27">
        <v>1.17</v>
      </c>
      <c r="M4" s="27"/>
    </row>
    <row r="5" spans="1:13" ht="15">
      <c r="A5" s="152" t="s">
        <v>79</v>
      </c>
      <c r="B5" s="197" t="s">
        <v>101</v>
      </c>
      <c r="C5">
        <v>83</v>
      </c>
      <c r="D5" s="148">
        <v>7775.01</v>
      </c>
      <c r="E5" s="87">
        <v>1.08</v>
      </c>
      <c r="F5" s="17">
        <v>0.513324</v>
      </c>
      <c r="G5" s="2">
        <v>3991.09923324</v>
      </c>
      <c r="H5" s="110">
        <v>1.81</v>
      </c>
      <c r="I5" s="120">
        <v>0.860293</v>
      </c>
      <c r="J5" s="119">
        <v>6688.78667793</v>
      </c>
      <c r="K5" s="30">
        <v>1.3736169999999999</v>
      </c>
      <c r="L5" s="27">
        <v>1.41</v>
      </c>
      <c r="M5" s="27"/>
    </row>
    <row r="6" spans="2:13" ht="15">
      <c r="B6" s="197" t="s">
        <v>102</v>
      </c>
      <c r="C6">
        <v>48</v>
      </c>
      <c r="D6" s="148">
        <v>4635</v>
      </c>
      <c r="E6" s="87">
        <v>1.16</v>
      </c>
      <c r="F6" s="17">
        <v>0.551348</v>
      </c>
      <c r="G6" s="2">
        <v>2555.4979799999996</v>
      </c>
      <c r="H6" s="110">
        <v>2.21</v>
      </c>
      <c r="I6" s="120">
        <v>1.050413</v>
      </c>
      <c r="J6" s="119">
        <v>4868.664255000001</v>
      </c>
      <c r="K6" s="30">
        <v>1.601761</v>
      </c>
      <c r="L6" s="27">
        <v>1.65</v>
      </c>
      <c r="M6" s="27"/>
    </row>
    <row r="7" spans="2:13" ht="15">
      <c r="B7" s="197" t="s">
        <v>103</v>
      </c>
      <c r="C7">
        <v>12</v>
      </c>
      <c r="D7" s="148">
        <v>1200</v>
      </c>
      <c r="E7" s="87">
        <v>1.24</v>
      </c>
      <c r="F7" s="17">
        <v>0.589372</v>
      </c>
      <c r="G7" s="2">
        <v>707.2464</v>
      </c>
      <c r="H7" s="110">
        <v>2.76</v>
      </c>
      <c r="I7" s="120">
        <v>1.311828</v>
      </c>
      <c r="J7" s="119">
        <v>1574.1936</v>
      </c>
      <c r="K7" s="30">
        <v>1.9012</v>
      </c>
      <c r="L7" s="27">
        <v>2.03</v>
      </c>
      <c r="M7" s="27"/>
    </row>
    <row r="8" spans="2:13" ht="15">
      <c r="B8" s="197" t="s">
        <v>104</v>
      </c>
      <c r="C8">
        <v>3</v>
      </c>
      <c r="D8" s="148">
        <v>265.84</v>
      </c>
      <c r="E8" s="87">
        <v>1.3</v>
      </c>
      <c r="F8" s="17">
        <v>0.61789</v>
      </c>
      <c r="G8" s="2">
        <v>164.2598776</v>
      </c>
      <c r="H8" s="110">
        <v>3.11</v>
      </c>
      <c r="I8" s="120">
        <v>1.478183</v>
      </c>
      <c r="J8" s="119">
        <v>392.96016871999996</v>
      </c>
      <c r="K8" s="30">
        <v>2.096073</v>
      </c>
      <c r="L8" s="27">
        <v>2.31</v>
      </c>
      <c r="M8" s="27"/>
    </row>
    <row r="9" spans="2:13" ht="15">
      <c r="B9" s="197" t="s">
        <v>171</v>
      </c>
      <c r="C9">
        <v>386</v>
      </c>
      <c r="D9" s="148">
        <v>10327.16</v>
      </c>
      <c r="E9" s="87">
        <v>1.16</v>
      </c>
      <c r="F9" s="17">
        <v>0.551348</v>
      </c>
      <c r="G9" s="2">
        <v>5693.85901168</v>
      </c>
      <c r="H9" s="110">
        <v>0</v>
      </c>
      <c r="I9" s="120">
        <v>0</v>
      </c>
      <c r="J9" s="119">
        <v>0</v>
      </c>
      <c r="K9" s="30">
        <v>0.551348</v>
      </c>
      <c r="L9" s="27">
        <v>0.41</v>
      </c>
      <c r="M9" s="27"/>
    </row>
    <row r="10" spans="1:17" ht="15">
      <c r="A10" t="s">
        <v>173</v>
      </c>
      <c r="B10" s="202" t="s">
        <v>169</v>
      </c>
      <c r="C10">
        <v>819</v>
      </c>
      <c r="D10" s="148">
        <v>55041.58</v>
      </c>
      <c r="E10" s="87">
        <v>1.08</v>
      </c>
      <c r="F10" s="17">
        <v>0.513324</v>
      </c>
      <c r="G10" s="2">
        <v>28254.164011920002</v>
      </c>
      <c r="H10" s="110">
        <v>1.8</v>
      </c>
      <c r="I10" s="120">
        <v>0.85554</v>
      </c>
      <c r="J10" s="119">
        <v>47090.2733532</v>
      </c>
      <c r="K10" s="30">
        <v>1.3688639999999999</v>
      </c>
      <c r="L10" s="27">
        <v>0.71</v>
      </c>
      <c r="M10" s="27"/>
      <c r="Q10" s="137"/>
    </row>
    <row r="11" spans="1:17" ht="15">
      <c r="A11" t="s">
        <v>174</v>
      </c>
      <c r="B11" s="202" t="s">
        <v>167</v>
      </c>
      <c r="C11">
        <v>215</v>
      </c>
      <c r="D11" s="148">
        <v>4723.42</v>
      </c>
      <c r="E11" s="87">
        <v>1.16</v>
      </c>
      <c r="F11" s="17">
        <v>0.551348</v>
      </c>
      <c r="G11" s="2">
        <v>2604.24817016</v>
      </c>
      <c r="H11" s="110">
        <v>0</v>
      </c>
      <c r="I11" s="120">
        <v>0</v>
      </c>
      <c r="J11" s="119">
        <v>0</v>
      </c>
      <c r="K11" s="30">
        <v>0.551348</v>
      </c>
      <c r="L11" s="27">
        <v>0.41</v>
      </c>
      <c r="M11" s="27"/>
      <c r="Q11" s="137"/>
    </row>
    <row r="12" spans="2:13" ht="15">
      <c r="B12" s="197" t="s">
        <v>120</v>
      </c>
      <c r="C12">
        <v>569</v>
      </c>
      <c r="D12" s="148">
        <v>19874.5</v>
      </c>
      <c r="E12" s="87">
        <v>0.1</v>
      </c>
      <c r="F12" s="17">
        <v>0.04753</v>
      </c>
      <c r="G12" s="2">
        <v>944.634985</v>
      </c>
      <c r="H12" s="110">
        <v>0.1</v>
      </c>
      <c r="I12" s="120">
        <v>0.04753</v>
      </c>
      <c r="J12" s="119">
        <v>944.634985</v>
      </c>
      <c r="K12" s="30">
        <v>0.09506</v>
      </c>
      <c r="L12" s="27">
        <v>0.1</v>
      </c>
      <c r="M12" s="27"/>
    </row>
    <row r="13" spans="2:13" ht="15">
      <c r="B13" s="10" t="s">
        <v>117</v>
      </c>
      <c r="C13" s="164">
        <v>0</v>
      </c>
      <c r="D13" s="193">
        <v>0</v>
      </c>
      <c r="E13" s="87">
        <v>0.1</v>
      </c>
      <c r="F13" s="17">
        <v>0.04753</v>
      </c>
      <c r="G13" s="2">
        <v>0</v>
      </c>
      <c r="H13" s="110">
        <v>0.1</v>
      </c>
      <c r="I13" s="120">
        <v>0.04753</v>
      </c>
      <c r="J13" s="119">
        <v>0</v>
      </c>
      <c r="K13" s="30">
        <v>0.09506</v>
      </c>
      <c r="L13" s="27">
        <v>0.1</v>
      </c>
      <c r="M13" s="27"/>
    </row>
    <row r="14" spans="2:17" ht="15">
      <c r="B14" s="197" t="s">
        <v>118</v>
      </c>
      <c r="C14">
        <v>85</v>
      </c>
      <c r="D14" s="148">
        <v>5426.44</v>
      </c>
      <c r="E14" s="87">
        <v>0.1</v>
      </c>
      <c r="F14" s="17">
        <v>0.04753</v>
      </c>
      <c r="G14" s="2">
        <v>257.9186932</v>
      </c>
      <c r="H14" s="110">
        <v>0.1</v>
      </c>
      <c r="I14" s="120">
        <v>0.04753</v>
      </c>
      <c r="J14" s="119">
        <v>257.9186932</v>
      </c>
      <c r="K14" s="30">
        <v>0.09506</v>
      </c>
      <c r="L14" s="27">
        <v>0.1</v>
      </c>
      <c r="M14" s="27"/>
      <c r="Q14" s="11"/>
    </row>
    <row r="15" spans="2:13" ht="15">
      <c r="B15" s="197" t="s">
        <v>119</v>
      </c>
      <c r="C15">
        <v>154</v>
      </c>
      <c r="D15" s="148">
        <v>5902.52</v>
      </c>
      <c r="E15" s="87">
        <v>0.1</v>
      </c>
      <c r="F15" s="17">
        <v>0.04753</v>
      </c>
      <c r="G15" s="2">
        <v>280.54677560000005</v>
      </c>
      <c r="H15" s="110">
        <v>0.1</v>
      </c>
      <c r="I15" s="120">
        <v>0.04753</v>
      </c>
      <c r="J15" s="119">
        <v>280.54677560000005</v>
      </c>
      <c r="K15" s="30">
        <v>0.09506</v>
      </c>
      <c r="L15" s="27">
        <v>0.1</v>
      </c>
      <c r="M15" s="27"/>
    </row>
    <row r="16" spans="2:11" ht="12.75">
      <c r="B16" s="8" t="s">
        <v>97</v>
      </c>
      <c r="C16" s="106">
        <v>2800</v>
      </c>
      <c r="D16" s="205">
        <v>149426.31</v>
      </c>
      <c r="E16" s="106"/>
      <c r="F16" s="106"/>
      <c r="G16" s="165">
        <v>59800.449366</v>
      </c>
      <c r="H16" s="165"/>
      <c r="I16" s="165"/>
      <c r="J16" s="165">
        <v>75747.02582853</v>
      </c>
      <c r="K16" s="11"/>
    </row>
    <row r="17" spans="3:10" ht="12.75">
      <c r="C17" s="50"/>
      <c r="D17" s="50"/>
      <c r="E17" s="50"/>
      <c r="F17" s="50"/>
      <c r="G17" s="50"/>
      <c r="H17" s="50"/>
      <c r="I17" s="50"/>
      <c r="J17" s="50"/>
    </row>
    <row r="18" spans="2:10" ht="15.75">
      <c r="B18" s="21" t="s">
        <v>6</v>
      </c>
      <c r="C18" s="51"/>
      <c r="D18" s="50"/>
      <c r="E18" s="50"/>
      <c r="F18" s="50"/>
      <c r="G18" s="50"/>
      <c r="H18" s="50"/>
      <c r="I18" s="50"/>
      <c r="J18" s="50"/>
    </row>
    <row r="19" spans="1:13" ht="25.5">
      <c r="A19" s="9"/>
      <c r="B19" s="64" t="s">
        <v>7</v>
      </c>
      <c r="C19" s="65" t="s">
        <v>1</v>
      </c>
      <c r="D19" s="64" t="s">
        <v>2</v>
      </c>
      <c r="E19" s="65" t="s">
        <v>8</v>
      </c>
      <c r="F19" s="65" t="s">
        <v>4</v>
      </c>
      <c r="G19" s="47" t="s">
        <v>71</v>
      </c>
      <c r="H19" s="47" t="s">
        <v>9</v>
      </c>
      <c r="I19" s="86" t="s">
        <v>4</v>
      </c>
      <c r="J19" s="86" t="s">
        <v>72</v>
      </c>
      <c r="K19" s="31" t="s">
        <v>165</v>
      </c>
      <c r="L19" s="31" t="s">
        <v>41</v>
      </c>
      <c r="M19" s="31" t="s">
        <v>22</v>
      </c>
    </row>
    <row r="20" spans="1:12" ht="26.25">
      <c r="A20" s="195" t="s">
        <v>128</v>
      </c>
      <c r="B20" s="64" t="s">
        <v>121</v>
      </c>
      <c r="C20">
        <v>1</v>
      </c>
      <c r="D20" s="148">
        <v>676</v>
      </c>
      <c r="E20" s="122">
        <v>0.32</v>
      </c>
      <c r="F20" s="17">
        <v>0.09247999999999999</v>
      </c>
      <c r="G20" s="2">
        <v>62.516479999999994</v>
      </c>
      <c r="H20" s="88">
        <v>2.6</v>
      </c>
      <c r="I20" s="17">
        <v>0.7514</v>
      </c>
      <c r="J20" s="112">
        <v>507.9464</v>
      </c>
      <c r="K20" s="30">
        <v>0.84388</v>
      </c>
      <c r="L20">
        <v>0.84</v>
      </c>
    </row>
    <row r="21" spans="1:12" ht="26.25">
      <c r="A21" s="158" t="s">
        <v>129</v>
      </c>
      <c r="B21" s="64" t="s">
        <v>122</v>
      </c>
      <c r="D21" s="148"/>
      <c r="E21" s="122">
        <v>0.8</v>
      </c>
      <c r="F21" s="17">
        <v>0.2312</v>
      </c>
      <c r="G21" s="2">
        <v>0</v>
      </c>
      <c r="H21" s="88">
        <v>6.55</v>
      </c>
      <c r="I21" s="17">
        <v>1.89295</v>
      </c>
      <c r="J21" s="112">
        <v>0</v>
      </c>
      <c r="K21" s="30">
        <v>2.1241499999999998</v>
      </c>
      <c r="L21">
        <v>2.12</v>
      </c>
    </row>
    <row r="22" spans="1:12" ht="15">
      <c r="A22" s="158"/>
      <c r="B22" s="64" t="s">
        <v>126</v>
      </c>
      <c r="D22" s="148"/>
      <c r="E22" s="122">
        <v>0.38</v>
      </c>
      <c r="F22" s="17">
        <v>0.10981999999999999</v>
      </c>
      <c r="G22" s="2">
        <v>0</v>
      </c>
      <c r="H22" s="88">
        <v>3.11</v>
      </c>
      <c r="I22" s="17">
        <v>0.8987899999999999</v>
      </c>
      <c r="J22" s="112">
        <v>0</v>
      </c>
      <c r="K22" s="30">
        <v>1.0086099999999998</v>
      </c>
      <c r="L22">
        <v>1.01</v>
      </c>
    </row>
    <row r="23" spans="1:12" ht="15">
      <c r="A23" s="195" t="s">
        <v>130</v>
      </c>
      <c r="B23" s="64" t="s">
        <v>127</v>
      </c>
      <c r="C23">
        <v>1</v>
      </c>
      <c r="D23" s="148">
        <v>21</v>
      </c>
      <c r="E23" s="122">
        <v>0.3</v>
      </c>
      <c r="F23" s="17">
        <v>0.08669999999999999</v>
      </c>
      <c r="G23" s="2">
        <v>1.8206999999999998</v>
      </c>
      <c r="H23" s="88">
        <v>2.5</v>
      </c>
      <c r="I23" s="17">
        <v>0.7224999999999999</v>
      </c>
      <c r="J23" s="112">
        <v>15.172499999999998</v>
      </c>
      <c r="K23" s="30">
        <v>0.8091999999999999</v>
      </c>
      <c r="L23">
        <v>0.81</v>
      </c>
    </row>
    <row r="24" spans="1:12" ht="15">
      <c r="A24" s="195" t="s">
        <v>158</v>
      </c>
      <c r="B24" s="64" t="s">
        <v>133</v>
      </c>
      <c r="C24">
        <v>4</v>
      </c>
      <c r="D24" s="148">
        <v>1054</v>
      </c>
      <c r="E24" s="122">
        <v>1.07</v>
      </c>
      <c r="F24" s="17">
        <v>0.30923</v>
      </c>
      <c r="G24" s="2">
        <v>325.92842</v>
      </c>
      <c r="H24" s="88">
        <v>8.79</v>
      </c>
      <c r="I24" s="17">
        <v>2.5403099999999994</v>
      </c>
      <c r="J24" s="112">
        <v>2677.4867399999994</v>
      </c>
      <c r="K24" s="30">
        <v>2.8495399999999993</v>
      </c>
      <c r="L24">
        <v>2.85</v>
      </c>
    </row>
    <row r="25" spans="1:12" ht="15">
      <c r="A25" s="158" t="s">
        <v>157</v>
      </c>
      <c r="B25" s="64" t="s">
        <v>123</v>
      </c>
      <c r="D25" s="148"/>
      <c r="E25" s="122">
        <v>0.91</v>
      </c>
      <c r="F25" s="17">
        <v>0.26299</v>
      </c>
      <c r="G25" s="2">
        <v>0</v>
      </c>
      <c r="H25" s="88">
        <v>7.49</v>
      </c>
      <c r="I25" s="17">
        <v>2.1646099999999997</v>
      </c>
      <c r="J25" s="112">
        <v>0</v>
      </c>
      <c r="K25" s="30">
        <v>2.4275999999999995</v>
      </c>
      <c r="L25">
        <v>2.43</v>
      </c>
    </row>
    <row r="26" spans="1:12" ht="15">
      <c r="A26" s="158"/>
      <c r="B26" s="64" t="s">
        <v>135</v>
      </c>
      <c r="D26" s="148"/>
      <c r="E26" s="122">
        <v>0.95</v>
      </c>
      <c r="F26" s="17">
        <v>0.27454999999999996</v>
      </c>
      <c r="G26" s="2">
        <v>0</v>
      </c>
      <c r="H26" s="88">
        <v>7.82</v>
      </c>
      <c r="I26" s="17">
        <v>2.25998</v>
      </c>
      <c r="J26" s="112">
        <v>0</v>
      </c>
      <c r="K26" s="30">
        <v>2.53453</v>
      </c>
      <c r="L26">
        <v>2.53</v>
      </c>
    </row>
    <row r="27" spans="1:12" ht="26.25">
      <c r="A27" s="195" t="s">
        <v>156</v>
      </c>
      <c r="B27" s="64" t="s">
        <v>124</v>
      </c>
      <c r="C27">
        <v>5</v>
      </c>
      <c r="D27" s="148">
        <v>220</v>
      </c>
      <c r="E27" s="122">
        <v>1</v>
      </c>
      <c r="F27" s="17">
        <v>0.289</v>
      </c>
      <c r="G27" s="2">
        <v>63.58</v>
      </c>
      <c r="H27" s="88">
        <v>8.21</v>
      </c>
      <c r="I27" s="17">
        <v>2.37269</v>
      </c>
      <c r="J27" s="112">
        <v>521.9918</v>
      </c>
      <c r="K27" s="30">
        <v>2.66169</v>
      </c>
      <c r="L27">
        <v>2.66</v>
      </c>
    </row>
    <row r="28" spans="1:12" ht="15">
      <c r="A28" s="195" t="s">
        <v>145</v>
      </c>
      <c r="B28" s="64" t="s">
        <v>125</v>
      </c>
      <c r="C28">
        <v>1</v>
      </c>
      <c r="D28" s="148">
        <v>46</v>
      </c>
      <c r="E28" s="122">
        <v>0.58</v>
      </c>
      <c r="F28" s="17">
        <v>0.16761999999999996</v>
      </c>
      <c r="G28" s="2">
        <v>7.710519999999998</v>
      </c>
      <c r="H28" s="88">
        <v>4.78</v>
      </c>
      <c r="I28" s="17">
        <v>1.3814199999999999</v>
      </c>
      <c r="J28" s="112">
        <v>63.54532</v>
      </c>
      <c r="K28" s="30">
        <v>1.5490399999999998</v>
      </c>
      <c r="L28">
        <v>1.55</v>
      </c>
    </row>
    <row r="29" spans="1:12" ht="51.75">
      <c r="A29" s="195" t="s">
        <v>146</v>
      </c>
      <c r="B29" s="64" t="s">
        <v>131</v>
      </c>
      <c r="C29">
        <v>10</v>
      </c>
      <c r="D29" s="148">
        <v>444</v>
      </c>
      <c r="E29" s="122">
        <v>1.11</v>
      </c>
      <c r="F29" s="17">
        <v>0.32079</v>
      </c>
      <c r="G29" s="2">
        <v>142.43076000000002</v>
      </c>
      <c r="H29" s="88">
        <v>9.12</v>
      </c>
      <c r="I29" s="17">
        <v>2.63568</v>
      </c>
      <c r="J29" s="112">
        <v>1170.24192</v>
      </c>
      <c r="K29" s="30">
        <v>2.95647</v>
      </c>
      <c r="L29">
        <v>2.96</v>
      </c>
    </row>
    <row r="30" spans="1:12" ht="26.25">
      <c r="A30" s="195" t="s">
        <v>147</v>
      </c>
      <c r="B30" s="64" t="s">
        <v>132</v>
      </c>
      <c r="C30">
        <v>1</v>
      </c>
      <c r="D30" s="148">
        <v>69</v>
      </c>
      <c r="E30" s="122">
        <v>1.07</v>
      </c>
      <c r="F30" s="17">
        <v>0.30923</v>
      </c>
      <c r="G30" s="2">
        <v>21.33687</v>
      </c>
      <c r="H30" s="88">
        <v>8.8</v>
      </c>
      <c r="I30" s="17">
        <v>2.5432</v>
      </c>
      <c r="J30" s="112">
        <v>175.48080000000002</v>
      </c>
      <c r="K30" s="30">
        <v>2.85243</v>
      </c>
      <c r="L30">
        <v>2.85</v>
      </c>
    </row>
    <row r="31" spans="1:12" ht="51.75">
      <c r="A31" s="158" t="s">
        <v>148</v>
      </c>
      <c r="B31" s="64" t="s">
        <v>137</v>
      </c>
      <c r="D31" s="148"/>
      <c r="E31" s="122">
        <v>0.72</v>
      </c>
      <c r="F31" s="17">
        <v>0.20808</v>
      </c>
      <c r="G31" s="2">
        <v>0</v>
      </c>
      <c r="H31" s="88">
        <v>5.9</v>
      </c>
      <c r="I31" s="17">
        <v>1.7051</v>
      </c>
      <c r="J31" s="112">
        <v>0</v>
      </c>
      <c r="K31" s="30">
        <v>1.91318</v>
      </c>
      <c r="L31">
        <v>1.91</v>
      </c>
    </row>
    <row r="32" spans="1:12" ht="26.25">
      <c r="A32" s="158" t="s">
        <v>149</v>
      </c>
      <c r="B32" s="64" t="s">
        <v>138</v>
      </c>
      <c r="D32" s="148"/>
      <c r="E32" s="122">
        <v>0.92</v>
      </c>
      <c r="F32" s="17">
        <v>0.26588</v>
      </c>
      <c r="G32" s="2">
        <v>0</v>
      </c>
      <c r="H32" s="88">
        <v>7.55</v>
      </c>
      <c r="I32" s="17">
        <v>2.1819499999999996</v>
      </c>
      <c r="J32" s="112">
        <v>0</v>
      </c>
      <c r="K32" s="30">
        <v>2.4478299999999997</v>
      </c>
      <c r="L32">
        <v>2.45</v>
      </c>
    </row>
    <row r="33" spans="1:12" ht="26.25">
      <c r="A33" s="195" t="s">
        <v>150</v>
      </c>
      <c r="B33" s="64" t="s">
        <v>139</v>
      </c>
      <c r="C33">
        <v>2</v>
      </c>
      <c r="D33" s="148">
        <v>564</v>
      </c>
      <c r="E33" s="122">
        <v>0.91</v>
      </c>
      <c r="F33" s="17">
        <v>0.26299</v>
      </c>
      <c r="G33" s="2">
        <v>148.32636</v>
      </c>
      <c r="H33" s="88">
        <v>7.5</v>
      </c>
      <c r="I33" s="17">
        <v>2.1675</v>
      </c>
      <c r="J33" s="112">
        <v>1222.47</v>
      </c>
      <c r="K33" s="30">
        <v>2.43049</v>
      </c>
      <c r="L33">
        <v>2.43</v>
      </c>
    </row>
    <row r="34" spans="1:12" ht="26.25">
      <c r="A34" s="158" t="s">
        <v>151</v>
      </c>
      <c r="B34" s="64" t="s">
        <v>140</v>
      </c>
      <c r="D34" s="148"/>
      <c r="E34" s="122">
        <v>1.09</v>
      </c>
      <c r="F34" s="17">
        <v>0.31501</v>
      </c>
      <c r="G34" s="2">
        <v>0</v>
      </c>
      <c r="H34" s="88">
        <v>8.92</v>
      </c>
      <c r="I34" s="17">
        <v>2.57788</v>
      </c>
      <c r="J34" s="112">
        <v>0</v>
      </c>
      <c r="K34" s="30">
        <v>2.89289</v>
      </c>
      <c r="L34">
        <v>2.89</v>
      </c>
    </row>
    <row r="35" spans="1:12" ht="26.25">
      <c r="A35" s="195" t="s">
        <v>159</v>
      </c>
      <c r="B35" s="64" t="s">
        <v>134</v>
      </c>
      <c r="C35">
        <v>5</v>
      </c>
      <c r="D35" s="148">
        <v>674</v>
      </c>
      <c r="E35" s="122">
        <v>2.42</v>
      </c>
      <c r="F35" s="17">
        <v>0.6993799999999999</v>
      </c>
      <c r="G35" s="2">
        <v>471.38211999999993</v>
      </c>
      <c r="H35" s="88">
        <v>19.83</v>
      </c>
      <c r="I35" s="17">
        <v>5.7308699999999995</v>
      </c>
      <c r="J35" s="112">
        <v>3862.6063799999997</v>
      </c>
      <c r="K35" s="30">
        <v>6.430249999999999</v>
      </c>
      <c r="L35">
        <v>6.43</v>
      </c>
    </row>
    <row r="36" spans="1:12" ht="15">
      <c r="A36" s="195" t="s">
        <v>153</v>
      </c>
      <c r="B36" s="64" t="s">
        <v>141</v>
      </c>
      <c r="C36">
        <v>3</v>
      </c>
      <c r="D36" s="148">
        <v>295</v>
      </c>
      <c r="E36" s="122">
        <v>1.82</v>
      </c>
      <c r="F36" s="17">
        <v>0.52598</v>
      </c>
      <c r="G36" s="2">
        <v>155.1641</v>
      </c>
      <c r="H36" s="88">
        <v>14.91</v>
      </c>
      <c r="I36" s="17">
        <v>4.30899</v>
      </c>
      <c r="J36" s="112">
        <v>1271.15205</v>
      </c>
      <c r="K36" s="30">
        <v>4.834969999999999</v>
      </c>
      <c r="L36">
        <v>4.83</v>
      </c>
    </row>
    <row r="37" spans="1:12" ht="39">
      <c r="A37" s="195" t="s">
        <v>152</v>
      </c>
      <c r="B37" s="64" t="s">
        <v>136</v>
      </c>
      <c r="C37">
        <v>13</v>
      </c>
      <c r="D37" s="148">
        <v>474</v>
      </c>
      <c r="E37" s="122">
        <v>1.76</v>
      </c>
      <c r="F37" s="17">
        <v>0.50864</v>
      </c>
      <c r="G37" s="2">
        <v>241.09536</v>
      </c>
      <c r="H37" s="88">
        <v>14.43</v>
      </c>
      <c r="I37" s="17">
        <v>4.1702699999999995</v>
      </c>
      <c r="J37" s="112">
        <v>1976.7079799999997</v>
      </c>
      <c r="K37" s="30">
        <v>4.678909999999999</v>
      </c>
      <c r="L37">
        <v>4.68</v>
      </c>
    </row>
    <row r="38" spans="1:12" ht="15">
      <c r="A38" s="196" t="s">
        <v>18</v>
      </c>
      <c r="B38" s="64" t="s">
        <v>143</v>
      </c>
      <c r="C38">
        <v>1</v>
      </c>
      <c r="D38" s="148">
        <v>39</v>
      </c>
      <c r="E38" s="122">
        <v>1.54</v>
      </c>
      <c r="F38" s="17">
        <v>0.44505999999999996</v>
      </c>
      <c r="G38" s="2">
        <v>17.357339999999997</v>
      </c>
      <c r="H38" s="88">
        <v>12.59</v>
      </c>
      <c r="I38" s="17">
        <v>3.6385099999999997</v>
      </c>
      <c r="J38" s="112">
        <v>141.90188999999998</v>
      </c>
      <c r="K38" s="30">
        <v>4.08357</v>
      </c>
      <c r="L38">
        <v>4.08</v>
      </c>
    </row>
    <row r="39" spans="1:12" ht="26.25">
      <c r="A39" s="195" t="s">
        <v>155</v>
      </c>
      <c r="B39" s="64" t="s">
        <v>142</v>
      </c>
      <c r="C39">
        <v>2</v>
      </c>
      <c r="D39" s="148">
        <v>34</v>
      </c>
      <c r="E39" s="122">
        <v>3.03</v>
      </c>
      <c r="F39" s="17">
        <v>0.8756699999999998</v>
      </c>
      <c r="G39" s="2">
        <v>29.772779999999994</v>
      </c>
      <c r="H39" s="88">
        <v>24.86</v>
      </c>
      <c r="I39" s="17">
        <v>7.184539999999999</v>
      </c>
      <c r="J39" s="112">
        <v>244.27435999999997</v>
      </c>
      <c r="K39" s="30">
        <v>8.06021</v>
      </c>
      <c r="L39">
        <v>8.06</v>
      </c>
    </row>
    <row r="40" spans="1:12" ht="15">
      <c r="A40" s="161" t="s">
        <v>160</v>
      </c>
      <c r="B40" s="64" t="s">
        <v>144</v>
      </c>
      <c r="D40" s="148"/>
      <c r="E40" s="122">
        <v>1.04</v>
      </c>
      <c r="F40" s="17">
        <v>0.30056</v>
      </c>
      <c r="G40" s="2">
        <v>0</v>
      </c>
      <c r="H40" s="88">
        <v>8.56</v>
      </c>
      <c r="I40" s="17">
        <v>2.47384</v>
      </c>
      <c r="J40" s="112">
        <v>0</v>
      </c>
      <c r="K40" s="30">
        <v>2.7744</v>
      </c>
      <c r="L40">
        <v>2.77</v>
      </c>
    </row>
    <row r="41" spans="1:11" ht="12.75">
      <c r="A41" s="12"/>
      <c r="B41" s="8" t="s">
        <v>98</v>
      </c>
      <c r="C41" s="8">
        <v>49</v>
      </c>
      <c r="D41" s="8">
        <v>4610</v>
      </c>
      <c r="E41" s="8"/>
      <c r="F41" s="8"/>
      <c r="G41" s="163">
        <v>1688.4218099999998</v>
      </c>
      <c r="H41" s="8"/>
      <c r="I41" s="8"/>
      <c r="J41" s="163">
        <v>13850.978139999997</v>
      </c>
      <c r="K41" s="8"/>
    </row>
    <row r="42" ht="12.75">
      <c r="D42" s="148"/>
    </row>
    <row r="43" spans="2:10" ht="12.75">
      <c r="B43" s="8" t="s">
        <v>10</v>
      </c>
      <c r="C43" s="8"/>
      <c r="D43" s="148">
        <v>154036.31</v>
      </c>
      <c r="E43" s="13"/>
      <c r="F43" s="1"/>
      <c r="G43" s="14">
        <v>61488.871176</v>
      </c>
      <c r="J43" s="14">
        <v>89598.00396852999</v>
      </c>
    </row>
    <row r="44" spans="2:7" ht="12.75">
      <c r="B44" s="10"/>
      <c r="C44" s="10"/>
      <c r="D44" s="11"/>
      <c r="E44" s="11"/>
      <c r="G44" s="15"/>
    </row>
    <row r="45" spans="1:7" ht="12.75">
      <c r="A45" s="69"/>
      <c r="B45" s="70" t="s">
        <v>95</v>
      </c>
      <c r="C45" s="62" t="s">
        <v>19</v>
      </c>
      <c r="D45" s="63" t="s">
        <v>20</v>
      </c>
      <c r="E45" s="52"/>
      <c r="G45" s="15"/>
    </row>
    <row r="46" spans="1:5" ht="12.75">
      <c r="A46" s="53"/>
      <c r="B46" s="22" t="s">
        <v>11</v>
      </c>
      <c r="C46" s="23">
        <v>97.25410179483174</v>
      </c>
      <c r="D46" s="23">
        <v>84.54097465735403</v>
      </c>
      <c r="E46" s="54"/>
    </row>
    <row r="47" spans="1:5" ht="12.75">
      <c r="A47" s="55"/>
      <c r="B47" s="56" t="s">
        <v>12</v>
      </c>
      <c r="C47" s="57">
        <v>2.7458982051682472</v>
      </c>
      <c r="D47" s="58">
        <v>15.459025342645976</v>
      </c>
      <c r="E47" s="59"/>
    </row>
    <row r="48" spans="3:5" ht="12.75">
      <c r="C48" s="28">
        <v>99.99999999999999</v>
      </c>
      <c r="D48" s="28">
        <v>100</v>
      </c>
      <c r="E48" s="29"/>
    </row>
    <row r="50" spans="1:10" ht="12.75">
      <c r="A50" s="38" t="s">
        <v>13</v>
      </c>
      <c r="B50" s="45"/>
      <c r="C50" s="39"/>
      <c r="D50" s="40"/>
      <c r="H50" s="1"/>
      <c r="I50" s="1"/>
      <c r="J50" s="1"/>
    </row>
    <row r="51" spans="1:10" ht="12.75">
      <c r="A51" s="5" t="s">
        <v>14</v>
      </c>
      <c r="B51" s="66">
        <v>59800.449366</v>
      </c>
      <c r="C51" s="26"/>
      <c r="D51" s="15"/>
      <c r="H51" s="61"/>
      <c r="I51" s="61"/>
      <c r="J51" s="61"/>
    </row>
    <row r="52" spans="1:5" ht="12.75">
      <c r="A52" s="5" t="s">
        <v>15</v>
      </c>
      <c r="B52" s="66">
        <v>1688.4218099999998</v>
      </c>
      <c r="C52" s="25"/>
      <c r="D52" t="s">
        <v>74</v>
      </c>
      <c r="E52" s="71">
        <v>61488.871176</v>
      </c>
    </row>
    <row r="53" spans="1:3" ht="12.75">
      <c r="A53" s="24" t="s">
        <v>67</v>
      </c>
      <c r="B53" s="33">
        <v>75747.02582853</v>
      </c>
      <c r="C53" s="25"/>
    </row>
    <row r="54" spans="1:5" ht="12.75">
      <c r="A54" s="24" t="s">
        <v>66</v>
      </c>
      <c r="B54" s="33">
        <v>13850.978139999997</v>
      </c>
      <c r="C54" s="25"/>
      <c r="D54" t="s">
        <v>70</v>
      </c>
      <c r="E54" s="71">
        <v>89598.00396852999</v>
      </c>
    </row>
    <row r="55" spans="1:5" ht="12.75">
      <c r="A55" s="24"/>
      <c r="B55" s="44"/>
      <c r="C55" s="36"/>
      <c r="E55" s="71"/>
    </row>
    <row r="56" spans="1:4" ht="12.75">
      <c r="A56" s="115" t="s">
        <v>16</v>
      </c>
      <c r="B56" s="68">
        <v>151086.87514453</v>
      </c>
      <c r="C56" s="41"/>
      <c r="D56" s="15"/>
    </row>
    <row r="57" spans="1:3" ht="12.75">
      <c r="A57" s="24"/>
      <c r="B57" s="46"/>
      <c r="C57" s="36"/>
    </row>
    <row r="58" spans="1:3" ht="12.75">
      <c r="A58" s="5" t="s">
        <v>21</v>
      </c>
      <c r="B58" s="33">
        <v>5335.36</v>
      </c>
      <c r="C58" s="41"/>
    </row>
    <row r="59" spans="1:3" ht="12.75">
      <c r="A59" s="5"/>
      <c r="B59" s="34"/>
      <c r="C59" s="42"/>
    </row>
    <row r="60" spans="1:3" ht="12.75">
      <c r="A60" s="5"/>
      <c r="B60" s="46"/>
      <c r="C60" s="43"/>
    </row>
    <row r="61" spans="1:3" ht="12.75">
      <c r="A61" s="16" t="s">
        <v>17</v>
      </c>
      <c r="B61" s="35">
        <v>145751.51514453</v>
      </c>
      <c r="C61" s="37"/>
    </row>
    <row r="65" ht="12.75">
      <c r="D65" s="71"/>
    </row>
    <row r="66" ht="12.75">
      <c r="D66" s="71"/>
    </row>
    <row r="68" ht="12.75">
      <c r="D68" s="71"/>
    </row>
  </sheetData>
  <sheetProtection/>
  <printOptions/>
  <pageMargins left="0.1968503937007874" right="0.11811023622047245" top="0.15748031496062992" bottom="0.15748031496062992" header="0.11811023622047245" footer="0.11811023622047245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A1">
      <selection activeCell="A18" sqref="A18:A19"/>
    </sheetView>
  </sheetViews>
  <sheetFormatPr defaultColWidth="9.140625" defaultRowHeight="12.75"/>
  <cols>
    <col min="1" max="1" width="35.421875" style="0" customWidth="1"/>
    <col min="2" max="2" width="25.57421875" style="0" customWidth="1"/>
    <col min="3" max="3" width="9.421875" style="0" bestFit="1" customWidth="1"/>
    <col min="4" max="4" width="13.421875" style="0" bestFit="1" customWidth="1"/>
    <col min="5" max="5" width="11.28125" style="0" bestFit="1" customWidth="1"/>
    <col min="6" max="6" width="6.28125" style="0" bestFit="1" customWidth="1"/>
    <col min="7" max="7" width="12.8515625" style="0" bestFit="1" customWidth="1"/>
    <col min="8" max="8" width="8.57421875" style="0" bestFit="1" customWidth="1"/>
    <col min="9" max="10" width="12.57421875" style="0" customWidth="1"/>
    <col min="11" max="12" width="9.7109375" style="0" bestFit="1" customWidth="1"/>
    <col min="13" max="13" width="11.28125" style="0" bestFit="1" customWidth="1"/>
  </cols>
  <sheetData>
    <row r="1" spans="2:4" ht="15.75">
      <c r="B1" s="18" t="s">
        <v>24</v>
      </c>
      <c r="C1" s="19"/>
      <c r="D1" s="20"/>
    </row>
    <row r="2" spans="1:13" ht="25.5">
      <c r="A2" s="9"/>
      <c r="B2" s="64" t="s">
        <v>0</v>
      </c>
      <c r="C2" s="65" t="s">
        <v>1</v>
      </c>
      <c r="D2" s="64" t="s">
        <v>2</v>
      </c>
      <c r="E2" s="65" t="s">
        <v>3</v>
      </c>
      <c r="F2" s="65" t="s">
        <v>4</v>
      </c>
      <c r="G2" s="64" t="s">
        <v>5</v>
      </c>
      <c r="H2" s="86" t="s">
        <v>38</v>
      </c>
      <c r="I2" s="86" t="s">
        <v>4</v>
      </c>
      <c r="J2" s="86" t="s">
        <v>72</v>
      </c>
      <c r="K2" s="31" t="s">
        <v>165</v>
      </c>
      <c r="L2" s="31" t="s">
        <v>41</v>
      </c>
      <c r="M2" s="31" t="s">
        <v>22</v>
      </c>
    </row>
    <row r="3" spans="2:13" ht="15">
      <c r="B3" s="197" t="s">
        <v>99</v>
      </c>
      <c r="C3">
        <v>305</v>
      </c>
      <c r="D3" s="148">
        <v>22023.11</v>
      </c>
      <c r="E3" s="87">
        <v>0.84</v>
      </c>
      <c r="F3" s="17">
        <v>0.399252</v>
      </c>
      <c r="G3" s="2">
        <v>8792.77071372</v>
      </c>
      <c r="H3" s="110">
        <v>0.6</v>
      </c>
      <c r="I3" s="17">
        <v>0.28518</v>
      </c>
      <c r="J3" s="112">
        <v>6280.5505098</v>
      </c>
      <c r="K3" s="30">
        <v>0.6844319999999999</v>
      </c>
      <c r="L3" s="27">
        <v>0.71</v>
      </c>
      <c r="M3" s="27"/>
    </row>
    <row r="4" spans="1:13" ht="15">
      <c r="A4" s="151" t="s">
        <v>175</v>
      </c>
      <c r="B4" s="197" t="s">
        <v>100</v>
      </c>
      <c r="C4">
        <v>150</v>
      </c>
      <c r="D4" s="148">
        <v>13381</v>
      </c>
      <c r="E4" s="87">
        <v>0.98</v>
      </c>
      <c r="F4" s="17">
        <v>0.465794</v>
      </c>
      <c r="G4" s="2">
        <v>6232.789514</v>
      </c>
      <c r="H4" s="110">
        <v>1.41</v>
      </c>
      <c r="I4" s="17">
        <v>0.6701729999999999</v>
      </c>
      <c r="J4" s="112">
        <v>8967.584912999999</v>
      </c>
      <c r="K4" s="30">
        <v>1.135967</v>
      </c>
      <c r="L4" s="27">
        <v>1.17</v>
      </c>
      <c r="M4" s="27"/>
    </row>
    <row r="5" spans="1:13" ht="15">
      <c r="A5" s="152" t="s">
        <v>84</v>
      </c>
      <c r="B5" s="197" t="s">
        <v>101</v>
      </c>
      <c r="C5">
        <v>128</v>
      </c>
      <c r="D5" s="148">
        <v>12277.36</v>
      </c>
      <c r="E5" s="87">
        <v>1.08</v>
      </c>
      <c r="F5" s="17">
        <v>0.513324</v>
      </c>
      <c r="G5" s="2">
        <v>6302.26354464</v>
      </c>
      <c r="H5" s="110">
        <v>1.81</v>
      </c>
      <c r="I5" s="17">
        <v>0.860293</v>
      </c>
      <c r="J5" s="112">
        <v>10562.12686648</v>
      </c>
      <c r="K5" s="30">
        <v>1.3736169999999999</v>
      </c>
      <c r="L5" s="27">
        <v>1.41</v>
      </c>
      <c r="M5" s="27"/>
    </row>
    <row r="6" spans="2:13" ht="15">
      <c r="B6" s="197" t="s">
        <v>102</v>
      </c>
      <c r="C6">
        <v>106</v>
      </c>
      <c r="D6" s="148">
        <v>9983.94</v>
      </c>
      <c r="E6" s="87">
        <v>1.16</v>
      </c>
      <c r="F6" s="17">
        <v>0.551348</v>
      </c>
      <c r="G6" s="2">
        <v>5504.625351119999</v>
      </c>
      <c r="H6" s="110">
        <v>2.21</v>
      </c>
      <c r="I6" s="17">
        <v>1.050413</v>
      </c>
      <c r="J6" s="112">
        <v>10487.26036722</v>
      </c>
      <c r="K6" s="30">
        <v>1.601761</v>
      </c>
      <c r="L6" s="27">
        <v>1.65</v>
      </c>
      <c r="M6" s="27"/>
    </row>
    <row r="7" spans="2:13" ht="15">
      <c r="B7" s="197" t="s">
        <v>103</v>
      </c>
      <c r="C7">
        <v>23</v>
      </c>
      <c r="D7" s="148">
        <v>2425</v>
      </c>
      <c r="E7" s="87">
        <v>1.24</v>
      </c>
      <c r="F7" s="17">
        <v>0.589372</v>
      </c>
      <c r="G7" s="2">
        <v>1429.2271</v>
      </c>
      <c r="H7" s="110">
        <v>2.76</v>
      </c>
      <c r="I7" s="17">
        <v>1.311828</v>
      </c>
      <c r="J7" s="112">
        <v>3181.1829</v>
      </c>
      <c r="K7" s="30">
        <v>1.9012</v>
      </c>
      <c r="L7" s="27">
        <v>2.03</v>
      </c>
      <c r="M7" s="27"/>
    </row>
    <row r="8" spans="2:13" ht="15">
      <c r="B8" s="197" t="s">
        <v>104</v>
      </c>
      <c r="C8">
        <v>4</v>
      </c>
      <c r="D8" s="148">
        <v>425</v>
      </c>
      <c r="E8" s="87">
        <v>1.3</v>
      </c>
      <c r="F8" s="17">
        <v>0.61789</v>
      </c>
      <c r="G8" s="2">
        <v>262.60325</v>
      </c>
      <c r="H8" s="110">
        <v>3.11</v>
      </c>
      <c r="I8" s="17">
        <v>1.478183</v>
      </c>
      <c r="J8" s="112">
        <v>628.2277750000001</v>
      </c>
      <c r="K8" s="30">
        <v>2.096073</v>
      </c>
      <c r="L8" s="27">
        <v>2.31</v>
      </c>
      <c r="M8" s="27"/>
    </row>
    <row r="9" spans="2:13" ht="15">
      <c r="B9" s="197" t="s">
        <v>171</v>
      </c>
      <c r="C9">
        <v>340</v>
      </c>
      <c r="D9" s="148">
        <v>12390.84</v>
      </c>
      <c r="E9" s="87">
        <v>1.16</v>
      </c>
      <c r="F9" s="17">
        <v>0.551348</v>
      </c>
      <c r="G9" s="2">
        <v>6831.664852319999</v>
      </c>
      <c r="H9" s="110">
        <v>0</v>
      </c>
      <c r="I9" s="17">
        <v>0</v>
      </c>
      <c r="J9" s="112">
        <v>0</v>
      </c>
      <c r="K9" s="30">
        <v>0.551348</v>
      </c>
      <c r="L9" s="27">
        <v>0.41</v>
      </c>
      <c r="M9" s="27"/>
    </row>
    <row r="10" spans="1:13" ht="15">
      <c r="A10" t="s">
        <v>173</v>
      </c>
      <c r="B10" s="202" t="s">
        <v>169</v>
      </c>
      <c r="C10">
        <v>145</v>
      </c>
      <c r="D10" s="148">
        <v>9711.92</v>
      </c>
      <c r="E10" s="87">
        <v>1.08</v>
      </c>
      <c r="F10" s="17">
        <v>0.513324</v>
      </c>
      <c r="G10" s="2">
        <v>4985.36162208</v>
      </c>
      <c r="H10" s="110">
        <v>1.8</v>
      </c>
      <c r="I10" s="17">
        <v>0.85554</v>
      </c>
      <c r="J10" s="112">
        <v>8308.9360368</v>
      </c>
      <c r="K10" s="30">
        <v>1.3688639999999999</v>
      </c>
      <c r="L10" s="27">
        <v>0.71</v>
      </c>
      <c r="M10" s="27"/>
    </row>
    <row r="11" spans="1:13" ht="15">
      <c r="A11" t="s">
        <v>174</v>
      </c>
      <c r="B11" s="202" t="s">
        <v>167</v>
      </c>
      <c r="C11">
        <v>30</v>
      </c>
      <c r="D11" s="148">
        <v>787</v>
      </c>
      <c r="E11" s="87">
        <v>1.16</v>
      </c>
      <c r="F11" s="17">
        <v>0.551348</v>
      </c>
      <c r="G11" s="2">
        <v>433.910876</v>
      </c>
      <c r="H11" s="110">
        <v>0</v>
      </c>
      <c r="I11" s="17">
        <v>0</v>
      </c>
      <c r="J11" s="112">
        <v>0</v>
      </c>
      <c r="K11" s="30">
        <v>0.551348</v>
      </c>
      <c r="L11" s="27">
        <v>0.41</v>
      </c>
      <c r="M11" s="27"/>
    </row>
    <row r="12" spans="2:13" ht="15">
      <c r="B12" s="197" t="s">
        <v>120</v>
      </c>
      <c r="C12">
        <v>477</v>
      </c>
      <c r="D12" s="148">
        <v>19599.07</v>
      </c>
      <c r="E12" s="87">
        <v>0.1</v>
      </c>
      <c r="F12" s="17">
        <v>0.04753</v>
      </c>
      <c r="G12" s="2">
        <v>931.5437971</v>
      </c>
      <c r="H12" s="110">
        <v>0.1</v>
      </c>
      <c r="I12" s="17">
        <v>0.04753</v>
      </c>
      <c r="J12" s="112">
        <v>931.5437971</v>
      </c>
      <c r="K12" s="30">
        <v>0.09506</v>
      </c>
      <c r="L12" s="27">
        <v>0.1</v>
      </c>
      <c r="M12" s="27"/>
    </row>
    <row r="13" spans="2:13" ht="15">
      <c r="B13" s="10" t="s">
        <v>117</v>
      </c>
      <c r="C13" s="164">
        <v>0</v>
      </c>
      <c r="D13" s="193">
        <v>0</v>
      </c>
      <c r="E13" s="87">
        <v>0.1</v>
      </c>
      <c r="F13" s="17">
        <v>0.04753</v>
      </c>
      <c r="G13" s="2">
        <v>0</v>
      </c>
      <c r="H13" s="110">
        <v>0.1</v>
      </c>
      <c r="I13" s="17">
        <v>0.04753</v>
      </c>
      <c r="J13" s="112">
        <v>0</v>
      </c>
      <c r="K13" s="30">
        <v>0.09506</v>
      </c>
      <c r="L13" s="27">
        <v>0.1</v>
      </c>
      <c r="M13" s="27"/>
    </row>
    <row r="14" spans="2:13" ht="15">
      <c r="B14" s="197" t="s">
        <v>118</v>
      </c>
      <c r="C14">
        <v>14</v>
      </c>
      <c r="D14" s="148">
        <v>1075</v>
      </c>
      <c r="E14" s="87">
        <v>0.1</v>
      </c>
      <c r="F14" s="17">
        <v>0.04753</v>
      </c>
      <c r="G14" s="2">
        <v>51.094750000000005</v>
      </c>
      <c r="H14" s="110">
        <v>0.1</v>
      </c>
      <c r="I14" s="17">
        <v>0.04753</v>
      </c>
      <c r="J14" s="112">
        <v>51.094750000000005</v>
      </c>
      <c r="K14" s="30">
        <v>0.09506</v>
      </c>
      <c r="L14" s="27">
        <v>0.1</v>
      </c>
      <c r="M14" s="27"/>
    </row>
    <row r="15" spans="2:13" ht="15">
      <c r="B15" s="197" t="s">
        <v>119</v>
      </c>
      <c r="C15">
        <v>41</v>
      </c>
      <c r="D15" s="148">
        <v>2665.74</v>
      </c>
      <c r="E15" s="87">
        <v>0.1</v>
      </c>
      <c r="F15" s="17">
        <v>0.04753</v>
      </c>
      <c r="G15" s="2">
        <v>126.7026222</v>
      </c>
      <c r="H15" s="110">
        <v>0.1</v>
      </c>
      <c r="I15" s="17">
        <v>0.04753</v>
      </c>
      <c r="J15" s="112">
        <v>126.7026222</v>
      </c>
      <c r="K15" s="30">
        <v>0.09506</v>
      </c>
      <c r="L15" s="27">
        <v>0.1</v>
      </c>
      <c r="M15" s="27"/>
    </row>
    <row r="16" spans="2:11" ht="12.75">
      <c r="B16" s="8" t="s">
        <v>97</v>
      </c>
      <c r="C16" s="106">
        <v>1763</v>
      </c>
      <c r="D16" s="4">
        <v>106744.98</v>
      </c>
      <c r="E16" s="4"/>
      <c r="F16" s="49"/>
      <c r="G16" s="7">
        <v>41884.55799318</v>
      </c>
      <c r="H16" s="7"/>
      <c r="I16" s="7"/>
      <c r="J16" s="7">
        <v>49525.21053759999</v>
      </c>
      <c r="K16" s="11"/>
    </row>
    <row r="17" spans="3:10" ht="12.75">
      <c r="C17" s="50"/>
      <c r="D17" s="50"/>
      <c r="E17" s="50"/>
      <c r="F17" s="50"/>
      <c r="G17" s="50"/>
      <c r="H17" s="50"/>
      <c r="I17" s="50"/>
      <c r="J17" s="50"/>
    </row>
    <row r="18" spans="2:10" ht="15.75">
      <c r="B18" s="21" t="s">
        <v>6</v>
      </c>
      <c r="C18" s="51"/>
      <c r="D18" s="50"/>
      <c r="E18" s="50"/>
      <c r="F18" s="50"/>
      <c r="G18" s="50"/>
      <c r="H18" s="50"/>
      <c r="I18" s="50"/>
      <c r="J18" s="50"/>
    </row>
    <row r="19" spans="1:13" ht="25.5">
      <c r="A19" s="9"/>
      <c r="B19" s="64" t="s">
        <v>7</v>
      </c>
      <c r="C19" s="65" t="s">
        <v>1</v>
      </c>
      <c r="D19" s="64" t="s">
        <v>2</v>
      </c>
      <c r="E19" s="65" t="s">
        <v>8</v>
      </c>
      <c r="F19" s="65" t="s">
        <v>4</v>
      </c>
      <c r="G19" s="47" t="s">
        <v>71</v>
      </c>
      <c r="H19" s="47" t="s">
        <v>9</v>
      </c>
      <c r="I19" s="86" t="s">
        <v>4</v>
      </c>
      <c r="J19" s="86" t="s">
        <v>72</v>
      </c>
      <c r="K19" s="31" t="s">
        <v>165</v>
      </c>
      <c r="L19" s="31" t="s">
        <v>41</v>
      </c>
      <c r="M19" s="31" t="s">
        <v>22</v>
      </c>
    </row>
    <row r="20" spans="1:13" ht="26.25">
      <c r="A20" s="158" t="s">
        <v>128</v>
      </c>
      <c r="B20" s="64" t="s">
        <v>121</v>
      </c>
      <c r="C20">
        <v>0</v>
      </c>
      <c r="D20" s="148">
        <v>0</v>
      </c>
      <c r="E20" s="122">
        <v>0.32</v>
      </c>
      <c r="F20" s="17">
        <v>0.09247999999999999</v>
      </c>
      <c r="G20" s="2">
        <v>0</v>
      </c>
      <c r="H20" s="88">
        <v>2.6</v>
      </c>
      <c r="I20" s="17">
        <v>0.7514</v>
      </c>
      <c r="J20" s="112">
        <v>0</v>
      </c>
      <c r="K20" s="30">
        <v>0.84388</v>
      </c>
      <c r="L20">
        <v>0.84</v>
      </c>
      <c r="M20" s="27"/>
    </row>
    <row r="21" spans="1:12" ht="26.25">
      <c r="A21" s="195" t="s">
        <v>129</v>
      </c>
      <c r="B21" s="64" t="s">
        <v>122</v>
      </c>
      <c r="C21">
        <v>2</v>
      </c>
      <c r="D21" s="148">
        <v>352</v>
      </c>
      <c r="E21" s="122">
        <v>0.8</v>
      </c>
      <c r="F21" s="17">
        <v>0.2312</v>
      </c>
      <c r="G21" s="2">
        <v>81.38239999999999</v>
      </c>
      <c r="H21" s="88">
        <v>6.55</v>
      </c>
      <c r="I21" s="17">
        <v>1.89295</v>
      </c>
      <c r="J21" s="112">
        <v>666.3184</v>
      </c>
      <c r="K21" s="30">
        <v>2.1241499999999998</v>
      </c>
      <c r="L21">
        <v>2.12</v>
      </c>
    </row>
    <row r="22" spans="1:12" ht="15">
      <c r="A22" s="158"/>
      <c r="B22" s="64" t="s">
        <v>126</v>
      </c>
      <c r="C22" s="192">
        <v>0</v>
      </c>
      <c r="D22" s="159"/>
      <c r="E22" s="122">
        <v>0.38</v>
      </c>
      <c r="F22" s="17">
        <v>0.10981999999999999</v>
      </c>
      <c r="G22" s="2">
        <v>0</v>
      </c>
      <c r="H22" s="88">
        <v>3.11</v>
      </c>
      <c r="I22" s="17">
        <v>0.8987899999999999</v>
      </c>
      <c r="J22" s="112">
        <v>0</v>
      </c>
      <c r="K22" s="30">
        <v>1.0086099999999998</v>
      </c>
      <c r="L22">
        <v>1.01</v>
      </c>
    </row>
    <row r="23" spans="1:12" ht="15">
      <c r="A23" s="195" t="s">
        <v>130</v>
      </c>
      <c r="B23" s="64" t="s">
        <v>127</v>
      </c>
      <c r="C23">
        <v>2</v>
      </c>
      <c r="D23" s="148">
        <v>405</v>
      </c>
      <c r="E23" s="122">
        <v>0.3</v>
      </c>
      <c r="F23" s="17">
        <v>0.08669999999999999</v>
      </c>
      <c r="G23" s="2">
        <v>35.113499999999995</v>
      </c>
      <c r="H23" s="88">
        <v>2.5</v>
      </c>
      <c r="I23" s="17">
        <v>0.7224999999999999</v>
      </c>
      <c r="J23" s="112">
        <v>292.61249999999995</v>
      </c>
      <c r="K23" s="30">
        <v>0.8091999999999999</v>
      </c>
      <c r="L23">
        <v>0.81</v>
      </c>
    </row>
    <row r="24" spans="1:12" ht="15">
      <c r="A24" s="195" t="s">
        <v>158</v>
      </c>
      <c r="B24" s="64" t="s">
        <v>133</v>
      </c>
      <c r="C24">
        <v>7</v>
      </c>
      <c r="D24" s="148">
        <v>420</v>
      </c>
      <c r="E24" s="122">
        <v>1.07</v>
      </c>
      <c r="F24" s="17">
        <v>0.30923</v>
      </c>
      <c r="G24" s="2">
        <v>129.8766</v>
      </c>
      <c r="H24" s="88">
        <v>8.79</v>
      </c>
      <c r="I24" s="17">
        <v>2.5403099999999994</v>
      </c>
      <c r="J24" s="112">
        <v>1066.9301999999998</v>
      </c>
      <c r="K24" s="30">
        <v>2.8495399999999993</v>
      </c>
      <c r="L24">
        <v>2.85</v>
      </c>
    </row>
    <row r="25" spans="1:12" ht="15">
      <c r="A25" s="158" t="s">
        <v>157</v>
      </c>
      <c r="B25" s="64" t="s">
        <v>123</v>
      </c>
      <c r="C25">
        <v>0</v>
      </c>
      <c r="D25" s="148"/>
      <c r="E25" s="122">
        <v>0.91</v>
      </c>
      <c r="F25" s="17">
        <v>0.26299</v>
      </c>
      <c r="G25" s="2">
        <v>0</v>
      </c>
      <c r="H25" s="88">
        <v>7.49</v>
      </c>
      <c r="I25" s="17">
        <v>2.1646099999999997</v>
      </c>
      <c r="J25" s="112">
        <v>0</v>
      </c>
      <c r="K25" s="30">
        <v>2.4275999999999995</v>
      </c>
      <c r="L25">
        <v>2.43</v>
      </c>
    </row>
    <row r="26" spans="1:12" ht="15">
      <c r="A26" s="158"/>
      <c r="B26" s="64" t="s">
        <v>135</v>
      </c>
      <c r="C26" s="162">
        <v>0</v>
      </c>
      <c r="D26" s="160"/>
      <c r="E26" s="122">
        <v>0.95</v>
      </c>
      <c r="F26" s="17">
        <v>0.27454999999999996</v>
      </c>
      <c r="G26" s="2">
        <v>0</v>
      </c>
      <c r="H26" s="88">
        <v>7.82</v>
      </c>
      <c r="I26" s="17">
        <v>2.25998</v>
      </c>
      <c r="J26" s="112">
        <v>0</v>
      </c>
      <c r="K26" s="30">
        <v>2.53453</v>
      </c>
      <c r="L26">
        <v>2.53</v>
      </c>
    </row>
    <row r="27" spans="1:12" ht="26.25">
      <c r="A27" s="195" t="s">
        <v>156</v>
      </c>
      <c r="B27" s="64" t="s">
        <v>124</v>
      </c>
      <c r="C27">
        <v>11</v>
      </c>
      <c r="D27" s="148">
        <v>2686</v>
      </c>
      <c r="E27" s="122">
        <v>1</v>
      </c>
      <c r="F27" s="17">
        <v>0.289</v>
      </c>
      <c r="G27" s="2">
        <v>776.2539999999999</v>
      </c>
      <c r="H27" s="88">
        <v>8.21</v>
      </c>
      <c r="I27" s="17">
        <v>2.37269</v>
      </c>
      <c r="J27" s="112">
        <v>6373.04534</v>
      </c>
      <c r="K27" s="30">
        <v>2.66169</v>
      </c>
      <c r="L27">
        <v>2.66</v>
      </c>
    </row>
    <row r="28" spans="1:12" ht="15">
      <c r="A28" s="158" t="s">
        <v>145</v>
      </c>
      <c r="B28" s="64" t="s">
        <v>125</v>
      </c>
      <c r="C28">
        <v>0</v>
      </c>
      <c r="D28" s="148">
        <v>0</v>
      </c>
      <c r="E28" s="122">
        <v>0.58</v>
      </c>
      <c r="F28" s="17">
        <v>0.16761999999999996</v>
      </c>
      <c r="G28" s="2">
        <v>0</v>
      </c>
      <c r="H28" s="88">
        <v>4.78</v>
      </c>
      <c r="I28" s="17">
        <v>1.3814199999999999</v>
      </c>
      <c r="J28" s="112">
        <v>0</v>
      </c>
      <c r="K28" s="30">
        <v>1.5490399999999998</v>
      </c>
      <c r="L28">
        <v>1.55</v>
      </c>
    </row>
    <row r="29" spans="1:12" ht="51.75">
      <c r="A29" s="195" t="s">
        <v>146</v>
      </c>
      <c r="B29" s="64" t="s">
        <v>131</v>
      </c>
      <c r="C29">
        <v>7</v>
      </c>
      <c r="D29" s="148">
        <v>2119</v>
      </c>
      <c r="E29" s="122">
        <v>1.11</v>
      </c>
      <c r="F29" s="17">
        <v>0.32079</v>
      </c>
      <c r="G29" s="2">
        <v>679.75401</v>
      </c>
      <c r="H29" s="88">
        <v>9.12</v>
      </c>
      <c r="I29" s="17">
        <v>2.63568</v>
      </c>
      <c r="J29" s="112">
        <v>5585.00592</v>
      </c>
      <c r="K29" s="30">
        <v>2.95647</v>
      </c>
      <c r="L29">
        <v>2.96</v>
      </c>
    </row>
    <row r="30" spans="1:12" ht="26.25">
      <c r="A30" s="195" t="s">
        <v>147</v>
      </c>
      <c r="B30" s="64" t="s">
        <v>132</v>
      </c>
      <c r="C30">
        <v>1</v>
      </c>
      <c r="D30" s="148">
        <v>70</v>
      </c>
      <c r="E30" s="122">
        <v>1.07</v>
      </c>
      <c r="F30" s="17">
        <v>0.30923</v>
      </c>
      <c r="G30" s="2">
        <v>21.6461</v>
      </c>
      <c r="H30" s="88">
        <v>8.8</v>
      </c>
      <c r="I30" s="17">
        <v>2.5432</v>
      </c>
      <c r="J30" s="112">
        <v>178.024</v>
      </c>
      <c r="K30" s="30">
        <v>2.85243</v>
      </c>
      <c r="L30">
        <v>2.85</v>
      </c>
    </row>
    <row r="31" spans="1:12" ht="51.75">
      <c r="A31" s="195" t="s">
        <v>148</v>
      </c>
      <c r="B31" s="64" t="s">
        <v>137</v>
      </c>
      <c r="C31">
        <v>24</v>
      </c>
      <c r="D31" s="148">
        <v>3364</v>
      </c>
      <c r="E31" s="122">
        <v>0.72</v>
      </c>
      <c r="F31" s="17">
        <v>0.20808</v>
      </c>
      <c r="G31" s="2">
        <v>699.9811199999999</v>
      </c>
      <c r="H31" s="88">
        <v>5.9</v>
      </c>
      <c r="I31" s="17">
        <v>1.7051</v>
      </c>
      <c r="J31" s="112">
        <v>5735.9564</v>
      </c>
      <c r="K31" s="30">
        <v>1.91318</v>
      </c>
      <c r="L31">
        <v>1.91</v>
      </c>
    </row>
    <row r="32" spans="1:12" ht="26.25">
      <c r="A32" s="195" t="s">
        <v>149</v>
      </c>
      <c r="B32" s="64" t="s">
        <v>138</v>
      </c>
      <c r="C32">
        <v>1</v>
      </c>
      <c r="D32" s="148">
        <v>433</v>
      </c>
      <c r="E32" s="122">
        <v>0.92</v>
      </c>
      <c r="F32" s="17">
        <v>0.26588</v>
      </c>
      <c r="G32" s="2">
        <v>115.12604</v>
      </c>
      <c r="H32" s="88">
        <v>7.55</v>
      </c>
      <c r="I32" s="17">
        <v>2.1819499999999996</v>
      </c>
      <c r="J32" s="112">
        <v>944.7843499999998</v>
      </c>
      <c r="K32" s="30">
        <v>2.4478299999999997</v>
      </c>
      <c r="L32">
        <v>2.45</v>
      </c>
    </row>
    <row r="33" spans="1:12" ht="26.25">
      <c r="A33" s="195" t="s">
        <v>150</v>
      </c>
      <c r="B33" s="64" t="s">
        <v>139</v>
      </c>
      <c r="C33">
        <v>47</v>
      </c>
      <c r="D33" s="148">
        <v>15523</v>
      </c>
      <c r="E33" s="122">
        <v>0.91</v>
      </c>
      <c r="F33" s="17">
        <v>0.26299</v>
      </c>
      <c r="G33" s="2">
        <v>4082.39377</v>
      </c>
      <c r="H33" s="88">
        <v>7.5</v>
      </c>
      <c r="I33" s="17">
        <v>2.1675</v>
      </c>
      <c r="J33" s="112">
        <v>33646.1025</v>
      </c>
      <c r="K33" s="30">
        <v>2.43049</v>
      </c>
      <c r="L33">
        <v>2.43</v>
      </c>
    </row>
    <row r="34" spans="1:12" ht="26.25">
      <c r="A34" s="195" t="s">
        <v>151</v>
      </c>
      <c r="B34" s="64" t="s">
        <v>140</v>
      </c>
      <c r="C34">
        <v>30</v>
      </c>
      <c r="D34" s="148">
        <v>5860</v>
      </c>
      <c r="E34" s="122">
        <v>1.09</v>
      </c>
      <c r="F34" s="17">
        <v>0.31501</v>
      </c>
      <c r="G34" s="2">
        <v>1845.9586000000002</v>
      </c>
      <c r="H34" s="88">
        <v>8.92</v>
      </c>
      <c r="I34" s="17">
        <v>2.57788</v>
      </c>
      <c r="J34" s="112">
        <v>15106.3768</v>
      </c>
      <c r="K34" s="30">
        <v>2.89289</v>
      </c>
      <c r="L34">
        <v>2.89</v>
      </c>
    </row>
    <row r="35" spans="1:12" ht="26.25">
      <c r="A35" s="195" t="s">
        <v>159</v>
      </c>
      <c r="B35" s="64" t="s">
        <v>134</v>
      </c>
      <c r="C35">
        <v>1</v>
      </c>
      <c r="D35" s="148">
        <v>165</v>
      </c>
      <c r="E35" s="122">
        <v>2.42</v>
      </c>
      <c r="F35" s="17">
        <v>0.6993799999999999</v>
      </c>
      <c r="G35" s="2">
        <v>115.39769999999999</v>
      </c>
      <c r="H35" s="88">
        <v>19.83</v>
      </c>
      <c r="I35" s="17">
        <v>5.7308699999999995</v>
      </c>
      <c r="J35" s="112">
        <v>945.5935499999999</v>
      </c>
      <c r="K35" s="30">
        <v>6.430249999999999</v>
      </c>
      <c r="L35">
        <v>6.43</v>
      </c>
    </row>
    <row r="36" spans="1:12" ht="15">
      <c r="A36" s="195" t="s">
        <v>153</v>
      </c>
      <c r="B36" s="64" t="s">
        <v>141</v>
      </c>
      <c r="C36">
        <v>13</v>
      </c>
      <c r="D36" s="148">
        <v>688</v>
      </c>
      <c r="E36" s="122">
        <v>1.82</v>
      </c>
      <c r="F36" s="17">
        <v>0.52598</v>
      </c>
      <c r="G36" s="2">
        <v>361.87424</v>
      </c>
      <c r="H36" s="88">
        <v>14.91</v>
      </c>
      <c r="I36" s="17">
        <v>4.30899</v>
      </c>
      <c r="J36" s="112">
        <v>2964.5851199999997</v>
      </c>
      <c r="K36" s="30">
        <v>4.834969999999999</v>
      </c>
      <c r="L36">
        <v>4.83</v>
      </c>
    </row>
    <row r="37" spans="1:12" ht="39">
      <c r="A37" s="195" t="s">
        <v>152</v>
      </c>
      <c r="B37" s="64" t="s">
        <v>136</v>
      </c>
      <c r="C37">
        <v>6</v>
      </c>
      <c r="D37" s="148">
        <v>1319</v>
      </c>
      <c r="E37" s="122">
        <v>1.76</v>
      </c>
      <c r="F37" s="17">
        <v>0.50864</v>
      </c>
      <c r="G37" s="2">
        <v>670.89616</v>
      </c>
      <c r="H37" s="88">
        <v>14.43</v>
      </c>
      <c r="I37" s="17">
        <v>4.1702699999999995</v>
      </c>
      <c r="J37" s="112">
        <v>5500.58613</v>
      </c>
      <c r="K37" s="30">
        <v>4.678909999999999</v>
      </c>
      <c r="L37">
        <v>4.68</v>
      </c>
    </row>
    <row r="38" spans="1:12" ht="15">
      <c r="A38" s="196" t="s">
        <v>18</v>
      </c>
      <c r="B38" s="64" t="s">
        <v>143</v>
      </c>
      <c r="C38">
        <v>1</v>
      </c>
      <c r="D38" s="148">
        <v>160</v>
      </c>
      <c r="E38" s="122">
        <v>1.54</v>
      </c>
      <c r="F38" s="17">
        <v>0.44505999999999996</v>
      </c>
      <c r="G38" s="2">
        <v>71.2096</v>
      </c>
      <c r="H38" s="88">
        <v>12.59</v>
      </c>
      <c r="I38" s="17">
        <v>3.6385099999999997</v>
      </c>
      <c r="J38" s="112">
        <v>582.1615999999999</v>
      </c>
      <c r="K38" s="30">
        <v>4.08357</v>
      </c>
      <c r="L38">
        <v>4.08</v>
      </c>
    </row>
    <row r="39" spans="1:12" ht="26.25">
      <c r="A39" s="158" t="s">
        <v>155</v>
      </c>
      <c r="B39" s="64" t="s">
        <v>142</v>
      </c>
      <c r="D39" s="148"/>
      <c r="E39" s="122">
        <v>3.03</v>
      </c>
      <c r="F39" s="17">
        <v>0.8756699999999998</v>
      </c>
      <c r="G39" s="2">
        <v>0</v>
      </c>
      <c r="H39" s="88">
        <v>24.86</v>
      </c>
      <c r="I39" s="17">
        <v>7.184539999999999</v>
      </c>
      <c r="J39" s="112">
        <v>0</v>
      </c>
      <c r="K39" s="30">
        <v>8.06021</v>
      </c>
      <c r="L39">
        <v>8.06</v>
      </c>
    </row>
    <row r="40" spans="1:12" ht="15">
      <c r="A40" s="161" t="s">
        <v>160</v>
      </c>
      <c r="B40" s="64" t="s">
        <v>144</v>
      </c>
      <c r="C40">
        <v>0</v>
      </c>
      <c r="D40" s="148">
        <v>0</v>
      </c>
      <c r="E40" s="122">
        <v>1.04</v>
      </c>
      <c r="F40" s="17">
        <v>0.30056</v>
      </c>
      <c r="G40" s="2">
        <v>0</v>
      </c>
      <c r="H40" s="88">
        <v>8.56</v>
      </c>
      <c r="I40" s="17">
        <v>2.47384</v>
      </c>
      <c r="J40" s="112">
        <v>0</v>
      </c>
      <c r="K40" s="30">
        <v>2.7744</v>
      </c>
      <c r="L40">
        <v>2.77</v>
      </c>
    </row>
    <row r="41" spans="1:10" ht="12.75">
      <c r="A41" s="12"/>
      <c r="B41" s="8" t="s">
        <v>98</v>
      </c>
      <c r="C41" s="8">
        <v>153</v>
      </c>
      <c r="D41" s="159">
        <v>33564</v>
      </c>
      <c r="E41" s="8"/>
      <c r="F41" s="8"/>
      <c r="G41" s="163">
        <v>9686.86384</v>
      </c>
      <c r="H41" s="8"/>
      <c r="I41" s="8"/>
      <c r="J41" s="163">
        <v>79588.08281</v>
      </c>
    </row>
    <row r="42" ht="12.75">
      <c r="D42" s="148"/>
    </row>
    <row r="43" spans="2:10" ht="12.75">
      <c r="B43" s="8" t="s">
        <v>10</v>
      </c>
      <c r="C43" s="8"/>
      <c r="D43" s="148">
        <v>140308.97999999998</v>
      </c>
      <c r="E43" s="13"/>
      <c r="F43" s="1"/>
      <c r="G43" s="14">
        <v>51571.42183318</v>
      </c>
      <c r="J43" s="14">
        <v>129113.2933476</v>
      </c>
    </row>
    <row r="44" spans="2:7" ht="12.75">
      <c r="B44" s="10"/>
      <c r="C44" s="10"/>
      <c r="D44" s="11"/>
      <c r="E44" s="11"/>
      <c r="G44" s="15"/>
    </row>
    <row r="45" spans="1:7" ht="12.75">
      <c r="A45" s="69"/>
      <c r="B45" s="70" t="s">
        <v>95</v>
      </c>
      <c r="C45" s="62" t="s">
        <v>19</v>
      </c>
      <c r="D45" s="63" t="s">
        <v>20</v>
      </c>
      <c r="E45" s="52"/>
      <c r="G45" s="15"/>
    </row>
    <row r="46" spans="1:5" ht="12.75">
      <c r="A46" s="53"/>
      <c r="B46" s="22" t="s">
        <v>11</v>
      </c>
      <c r="C46" s="23">
        <v>81.21660505825405</v>
      </c>
      <c r="D46" s="23">
        <v>38.35794847573732</v>
      </c>
      <c r="E46" s="54"/>
    </row>
    <row r="47" spans="1:5" ht="12.75">
      <c r="A47" s="55"/>
      <c r="B47" s="56" t="s">
        <v>12</v>
      </c>
      <c r="C47" s="57">
        <v>18.783394941745954</v>
      </c>
      <c r="D47" s="58">
        <v>61.642051524262676</v>
      </c>
      <c r="E47" s="59"/>
    </row>
    <row r="48" spans="3:5" ht="12.75">
      <c r="C48" s="28">
        <v>100</v>
      </c>
      <c r="D48" s="28">
        <v>100</v>
      </c>
      <c r="E48" s="29"/>
    </row>
    <row r="50" spans="1:10" ht="12.75">
      <c r="A50" s="38" t="s">
        <v>13</v>
      </c>
      <c r="B50" s="45"/>
      <c r="C50" s="39"/>
      <c r="D50" s="40"/>
      <c r="H50" s="1"/>
      <c r="I50" s="1"/>
      <c r="J50" s="1"/>
    </row>
    <row r="51" spans="1:10" ht="12.75">
      <c r="A51" s="5" t="s">
        <v>14</v>
      </c>
      <c r="B51" s="66">
        <v>41884.55799318</v>
      </c>
      <c r="C51" s="26"/>
      <c r="D51" s="15"/>
      <c r="H51" s="61"/>
      <c r="I51" s="61"/>
      <c r="J51" s="61"/>
    </row>
    <row r="52" spans="1:5" ht="12.75">
      <c r="A52" s="5" t="s">
        <v>15</v>
      </c>
      <c r="B52" s="66">
        <v>9686.86384</v>
      </c>
      <c r="C52" s="25"/>
      <c r="D52" t="s">
        <v>69</v>
      </c>
      <c r="E52" s="71">
        <v>51571.42183318</v>
      </c>
    </row>
    <row r="53" spans="1:3" ht="12.75">
      <c r="A53" s="24" t="s">
        <v>67</v>
      </c>
      <c r="B53" s="33">
        <v>49525.21053759999</v>
      </c>
      <c r="C53" s="25"/>
    </row>
    <row r="54" spans="1:5" ht="12.75">
      <c r="A54" s="24" t="s">
        <v>66</v>
      </c>
      <c r="B54" s="33">
        <v>79588.08281</v>
      </c>
      <c r="C54" s="25"/>
      <c r="D54" t="s">
        <v>70</v>
      </c>
      <c r="E54" s="71">
        <v>129113.2933476</v>
      </c>
    </row>
    <row r="55" spans="1:5" ht="12.75">
      <c r="A55" s="24"/>
      <c r="B55" s="44"/>
      <c r="C55" s="36"/>
      <c r="E55" s="71"/>
    </row>
    <row r="56" spans="1:4" ht="12.75">
      <c r="A56" s="115" t="s">
        <v>16</v>
      </c>
      <c r="B56" s="68">
        <v>180684.71518077998</v>
      </c>
      <c r="C56" s="41"/>
      <c r="D56" s="15"/>
    </row>
    <row r="57" spans="1:3" ht="12.75">
      <c r="A57" s="24"/>
      <c r="B57" s="46"/>
      <c r="C57" s="36"/>
    </row>
    <row r="58" spans="1:3" ht="12.75">
      <c r="A58" s="5" t="s">
        <v>68</v>
      </c>
      <c r="B58" s="34">
        <v>1093.95</v>
      </c>
      <c r="C58" s="41"/>
    </row>
    <row r="59" spans="1:3" ht="12.75">
      <c r="A59" s="5"/>
      <c r="B59" s="34"/>
      <c r="C59" s="42"/>
    </row>
    <row r="60" spans="1:3" ht="12.75">
      <c r="A60" s="5"/>
      <c r="B60" s="46"/>
      <c r="C60" s="43"/>
    </row>
    <row r="61" spans="1:3" ht="12.75">
      <c r="A61" s="16" t="s">
        <v>17</v>
      </c>
      <c r="B61" s="35">
        <v>179590.76518077997</v>
      </c>
      <c r="C61" s="37"/>
    </row>
    <row r="65" ht="12.75">
      <c r="D65" s="71"/>
    </row>
    <row r="66" ht="12.75">
      <c r="D66" s="71"/>
    </row>
    <row r="68" ht="12.75">
      <c r="D68" s="71"/>
    </row>
  </sheetData>
  <sheetProtection/>
  <printOptions/>
  <pageMargins left="0.1968503937007874" right="0.11811023622047245" top="0.15748031496062992" bottom="0.15748031496062992" header="0.11811023622047245" footer="0.11811023622047245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59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36.7109375" style="0" customWidth="1"/>
    <col min="2" max="2" width="26.00390625" style="0" bestFit="1" customWidth="1"/>
    <col min="3" max="3" width="13.28125" style="0" customWidth="1"/>
    <col min="4" max="4" width="15.140625" style="0" bestFit="1" customWidth="1"/>
    <col min="5" max="6" width="9.7109375" style="0" bestFit="1" customWidth="1"/>
    <col min="7" max="7" width="11.8515625" style="0" bestFit="1" customWidth="1"/>
    <col min="8" max="8" width="15.140625" style="0" bestFit="1" customWidth="1"/>
    <col min="9" max="10" width="9.7109375" style="0" bestFit="1" customWidth="1"/>
    <col min="11" max="11" width="12.8515625" style="0" bestFit="1" customWidth="1"/>
    <col min="12" max="12" width="15.140625" style="0" bestFit="1" customWidth="1"/>
    <col min="13" max="14" width="9.7109375" style="0" bestFit="1" customWidth="1"/>
    <col min="15" max="15" width="12.8515625" style="0" bestFit="1" customWidth="1"/>
    <col min="16" max="16" width="15.140625" style="0" bestFit="1" customWidth="1"/>
    <col min="17" max="18" width="9.7109375" style="0" bestFit="1" customWidth="1"/>
    <col min="19" max="19" width="11.8515625" style="0" bestFit="1" customWidth="1"/>
    <col min="20" max="20" width="15.140625" style="0" bestFit="1" customWidth="1"/>
    <col min="21" max="21" width="9.7109375" style="0" bestFit="1" customWidth="1"/>
    <col min="22" max="24" width="11.28125" style="0" bestFit="1" customWidth="1"/>
  </cols>
  <sheetData>
    <row r="1" spans="2:20" ht="15.75">
      <c r="B1" s="19" t="s">
        <v>24</v>
      </c>
      <c r="C1" s="21"/>
      <c r="D1" s="21" t="s">
        <v>76</v>
      </c>
      <c r="H1" s="21" t="s">
        <v>77</v>
      </c>
      <c r="L1" s="21" t="s">
        <v>78</v>
      </c>
      <c r="P1" s="21" t="s">
        <v>79</v>
      </c>
      <c r="T1" s="21" t="s">
        <v>84</v>
      </c>
    </row>
    <row r="2" spans="1:22" ht="12.75">
      <c r="A2" s="9"/>
      <c r="B2" s="64" t="s">
        <v>0</v>
      </c>
      <c r="C2" s="134" t="s">
        <v>87</v>
      </c>
      <c r="D2" s="134" t="s">
        <v>88</v>
      </c>
      <c r="E2" t="s">
        <v>165</v>
      </c>
      <c r="F2" t="s">
        <v>41</v>
      </c>
      <c r="G2" s="134" t="s">
        <v>87</v>
      </c>
      <c r="H2" s="134" t="s">
        <v>88</v>
      </c>
      <c r="I2" t="s">
        <v>165</v>
      </c>
      <c r="J2" t="s">
        <v>41</v>
      </c>
      <c r="K2" s="134" t="s">
        <v>87</v>
      </c>
      <c r="L2" s="134" t="s">
        <v>88</v>
      </c>
      <c r="M2" t="s">
        <v>165</v>
      </c>
      <c r="N2" t="s">
        <v>41</v>
      </c>
      <c r="O2" s="134" t="s">
        <v>87</v>
      </c>
      <c r="P2" s="134" t="s">
        <v>88</v>
      </c>
      <c r="Q2" t="s">
        <v>165</v>
      </c>
      <c r="R2" t="s">
        <v>41</v>
      </c>
      <c r="S2" s="134" t="s">
        <v>87</v>
      </c>
      <c r="T2" s="134" t="s">
        <v>88</v>
      </c>
      <c r="U2" t="s">
        <v>165</v>
      </c>
      <c r="V2" t="s">
        <v>41</v>
      </c>
    </row>
    <row r="3" spans="2:22" ht="12.75">
      <c r="B3" s="10" t="s">
        <v>99</v>
      </c>
      <c r="C3" s="136">
        <v>8749.49978196</v>
      </c>
      <c r="D3" s="136">
        <v>6249.6427014</v>
      </c>
      <c r="E3" s="147">
        <v>0.6844319999999999</v>
      </c>
      <c r="F3" s="136">
        <v>0.71</v>
      </c>
      <c r="G3" s="136">
        <v>6193.80787956</v>
      </c>
      <c r="H3" s="136">
        <v>4424.1484854</v>
      </c>
      <c r="I3" s="147">
        <v>0.6844319999999999</v>
      </c>
      <c r="J3" s="136">
        <v>0.71</v>
      </c>
      <c r="K3" s="136">
        <v>7652.459091480001</v>
      </c>
      <c r="L3" s="136">
        <v>5466.0422082000005</v>
      </c>
      <c r="M3" s="147">
        <v>0.6844319999999999</v>
      </c>
      <c r="N3" s="136">
        <v>0.71</v>
      </c>
      <c r="O3" s="136">
        <v>9652.34829216</v>
      </c>
      <c r="P3" s="136">
        <v>6894.5344944</v>
      </c>
      <c r="Q3" s="147">
        <v>0.6844319999999999</v>
      </c>
      <c r="R3" s="136">
        <v>0.71</v>
      </c>
      <c r="S3" s="136">
        <v>8792.77071372</v>
      </c>
      <c r="T3" s="136">
        <v>6280.5505098</v>
      </c>
      <c r="U3" s="147">
        <v>0.6844319999999999</v>
      </c>
      <c r="V3" s="190">
        <v>0.71</v>
      </c>
    </row>
    <row r="4" spans="1:22" ht="12.75">
      <c r="A4" s="151" t="s">
        <v>175</v>
      </c>
      <c r="B4" s="10" t="s">
        <v>100</v>
      </c>
      <c r="C4" s="136">
        <v>8758.78571806</v>
      </c>
      <c r="D4" s="136">
        <v>12601.926390269999</v>
      </c>
      <c r="E4" s="147">
        <v>1.135967</v>
      </c>
      <c r="F4" s="136">
        <v>1.17</v>
      </c>
      <c r="G4" s="136">
        <v>5231.546679239999</v>
      </c>
      <c r="H4" s="136">
        <v>7527.021242579998</v>
      </c>
      <c r="I4" s="147">
        <v>1.135967</v>
      </c>
      <c r="J4" s="136">
        <v>1.17</v>
      </c>
      <c r="K4" s="136">
        <v>4222.189713</v>
      </c>
      <c r="L4" s="136">
        <v>6074.783158499999</v>
      </c>
      <c r="M4" s="147">
        <v>1.135967</v>
      </c>
      <c r="N4" s="136">
        <v>1.17</v>
      </c>
      <c r="O4" s="136">
        <v>4694.62593544</v>
      </c>
      <c r="P4" s="136">
        <v>6754.512825479999</v>
      </c>
      <c r="Q4" s="147">
        <v>1.135967</v>
      </c>
      <c r="R4" s="136">
        <v>1.17</v>
      </c>
      <c r="S4" s="136">
        <v>6232.789514</v>
      </c>
      <c r="T4" s="136">
        <v>8967.584912999999</v>
      </c>
      <c r="U4" s="147">
        <v>1.135967</v>
      </c>
      <c r="V4" s="190">
        <v>1.17</v>
      </c>
    </row>
    <row r="5" spans="1:22" ht="12.75">
      <c r="A5" s="152" t="s">
        <v>162</v>
      </c>
      <c r="B5" s="10" t="s">
        <v>101</v>
      </c>
      <c r="C5" s="136">
        <v>7192.31602824</v>
      </c>
      <c r="D5" s="136">
        <v>12053.78889918</v>
      </c>
      <c r="E5" s="147">
        <v>1.3736169999999999</v>
      </c>
      <c r="F5" s="136">
        <v>1.43</v>
      </c>
      <c r="G5" s="136">
        <v>4259.56768524</v>
      </c>
      <c r="H5" s="136">
        <v>7138.71991693</v>
      </c>
      <c r="I5" s="147">
        <v>1.3736169999999999</v>
      </c>
      <c r="J5" s="136">
        <v>1.41</v>
      </c>
      <c r="K5" s="136">
        <v>3421.2890602800003</v>
      </c>
      <c r="L5" s="136">
        <v>5733.82703621</v>
      </c>
      <c r="M5" s="147">
        <v>1.3736169999999999</v>
      </c>
      <c r="N5" s="136">
        <v>1.41</v>
      </c>
      <c r="O5" s="136">
        <v>3991.09923324</v>
      </c>
      <c r="P5" s="136">
        <v>6688.78667793</v>
      </c>
      <c r="Q5" s="147">
        <v>1.3736169999999999</v>
      </c>
      <c r="R5" s="136">
        <v>1.41</v>
      </c>
      <c r="S5" s="136">
        <v>6302.26354464</v>
      </c>
      <c r="T5" s="136">
        <v>10562.12686648</v>
      </c>
      <c r="U5" s="147">
        <v>1.3736169999999999</v>
      </c>
      <c r="V5" s="190">
        <v>1.41</v>
      </c>
    </row>
    <row r="6" spans="2:22" ht="12.75">
      <c r="B6" s="10" t="s">
        <v>102</v>
      </c>
      <c r="C6" s="136">
        <v>6786.355073679999</v>
      </c>
      <c r="D6" s="136">
        <v>12929.17647658</v>
      </c>
      <c r="E6" s="147">
        <v>1.601761</v>
      </c>
      <c r="F6" s="136">
        <v>1.65</v>
      </c>
      <c r="G6" s="136">
        <v>4731.971777399999</v>
      </c>
      <c r="H6" s="136">
        <v>9015.22209315</v>
      </c>
      <c r="I6" s="147">
        <v>1.601761</v>
      </c>
      <c r="J6" s="136">
        <v>1.65</v>
      </c>
      <c r="K6" s="136">
        <v>2574.11148848</v>
      </c>
      <c r="L6" s="136">
        <v>4904.12619788</v>
      </c>
      <c r="M6" s="147">
        <v>1.601761</v>
      </c>
      <c r="N6" s="136">
        <v>1.65</v>
      </c>
      <c r="O6" s="136">
        <v>2555.4979799999996</v>
      </c>
      <c r="P6" s="136">
        <v>4868.664255000001</v>
      </c>
      <c r="Q6" s="147">
        <v>1.601761</v>
      </c>
      <c r="R6" s="136">
        <v>1.65</v>
      </c>
      <c r="S6" s="136">
        <v>5504.625351119999</v>
      </c>
      <c r="T6" s="136">
        <v>10487.26036722</v>
      </c>
      <c r="U6" s="147">
        <v>1.601761</v>
      </c>
      <c r="V6" s="190">
        <v>1.65</v>
      </c>
    </row>
    <row r="7" spans="2:22" ht="12.75">
      <c r="B7" s="10" t="s">
        <v>103</v>
      </c>
      <c r="C7" s="136">
        <v>1097.2927895999999</v>
      </c>
      <c r="D7" s="136">
        <v>2442.3613704</v>
      </c>
      <c r="E7" s="147">
        <v>1.9012</v>
      </c>
      <c r="F7" s="136">
        <v>2.03</v>
      </c>
      <c r="G7" s="136">
        <v>673.56968392</v>
      </c>
      <c r="H7" s="136">
        <v>1499.23574808</v>
      </c>
      <c r="I7" s="147">
        <v>1.9012</v>
      </c>
      <c r="J7" s="136">
        <v>2.03</v>
      </c>
      <c r="K7" s="136">
        <v>292.70571008</v>
      </c>
      <c r="L7" s="136">
        <v>651.5062579199999</v>
      </c>
      <c r="M7" s="147">
        <v>1.9012</v>
      </c>
      <c r="N7" s="136">
        <v>2.03</v>
      </c>
      <c r="O7" s="136">
        <v>707.2464</v>
      </c>
      <c r="P7" s="136">
        <v>1574.1936</v>
      </c>
      <c r="Q7" s="147">
        <v>1.9012</v>
      </c>
      <c r="R7" s="136">
        <v>2.03</v>
      </c>
      <c r="S7" s="136">
        <v>1429.2271</v>
      </c>
      <c r="T7" s="136">
        <v>3181.1829</v>
      </c>
      <c r="U7" s="147">
        <v>1.9012</v>
      </c>
      <c r="V7" s="190">
        <v>2.03</v>
      </c>
    </row>
    <row r="8" spans="2:22" ht="12.75">
      <c r="B8" s="10" t="s">
        <v>104</v>
      </c>
      <c r="C8" s="136">
        <v>121.72433000000001</v>
      </c>
      <c r="D8" s="136">
        <v>291.202051</v>
      </c>
      <c r="E8" s="147">
        <v>2.096073</v>
      </c>
      <c r="F8" s="136">
        <v>2.31</v>
      </c>
      <c r="G8" s="136">
        <v>228.6193</v>
      </c>
      <c r="H8" s="136">
        <v>546.92771</v>
      </c>
      <c r="I8" s="147">
        <v>2.096073</v>
      </c>
      <c r="J8" s="136">
        <v>2.31</v>
      </c>
      <c r="K8" s="136">
        <v>170.53764</v>
      </c>
      <c r="L8" s="136">
        <v>407.97850800000003</v>
      </c>
      <c r="M8" s="147">
        <v>2.096073</v>
      </c>
      <c r="N8" s="136">
        <v>2.31</v>
      </c>
      <c r="O8" s="136">
        <v>164.2598776</v>
      </c>
      <c r="P8" s="136">
        <v>392.96016871999996</v>
      </c>
      <c r="Q8" s="147">
        <v>2.096073</v>
      </c>
      <c r="R8" s="136">
        <v>2.31</v>
      </c>
      <c r="S8" s="136">
        <v>262.60325</v>
      </c>
      <c r="T8" s="136">
        <v>628.2277750000001</v>
      </c>
      <c r="U8" s="147">
        <v>2.096073</v>
      </c>
      <c r="V8" s="190">
        <v>2.31</v>
      </c>
    </row>
    <row r="9" spans="2:22" ht="12.75">
      <c r="B9" s="10" t="s">
        <v>171</v>
      </c>
      <c r="C9" s="136">
        <v>13088.08076884</v>
      </c>
      <c r="D9" s="136">
        <v>0</v>
      </c>
      <c r="E9" s="147">
        <v>0.551348</v>
      </c>
      <c r="F9" s="136">
        <v>0.41</v>
      </c>
      <c r="G9" s="136">
        <v>3671.7626542799994</v>
      </c>
      <c r="H9" s="136">
        <v>0</v>
      </c>
      <c r="I9" s="147">
        <v>0.551348</v>
      </c>
      <c r="J9" s="136">
        <v>0.41</v>
      </c>
      <c r="K9" s="136">
        <v>5100.25018748</v>
      </c>
      <c r="L9" s="136">
        <v>0</v>
      </c>
      <c r="M9" s="147">
        <v>0.551348</v>
      </c>
      <c r="N9" s="136">
        <v>0.41</v>
      </c>
      <c r="O9" s="136">
        <v>5693.85901168</v>
      </c>
      <c r="P9" s="136">
        <v>0</v>
      </c>
      <c r="Q9" s="147">
        <v>0.551348</v>
      </c>
      <c r="R9" s="136">
        <v>0.41</v>
      </c>
      <c r="S9" s="136">
        <v>6831.664852319999</v>
      </c>
      <c r="T9" s="136">
        <v>0</v>
      </c>
      <c r="U9" s="147">
        <v>0.551348</v>
      </c>
      <c r="V9" s="190">
        <v>0.41</v>
      </c>
    </row>
    <row r="10" spans="2:22" ht="12.75">
      <c r="B10" s="10" t="s">
        <v>169</v>
      </c>
      <c r="C10" s="136">
        <v>6347.72351808</v>
      </c>
      <c r="D10" s="136">
        <v>10579.5391968</v>
      </c>
      <c r="E10" s="147">
        <v>1.3688639999999999</v>
      </c>
      <c r="F10" s="136">
        <v>0.71</v>
      </c>
      <c r="G10" s="136">
        <v>5614.932975119999</v>
      </c>
      <c r="H10" s="136">
        <v>9358.2216252</v>
      </c>
      <c r="I10" s="147">
        <v>1.3688639999999999</v>
      </c>
      <c r="J10" s="136">
        <v>0.71</v>
      </c>
      <c r="K10" s="136">
        <v>15123.38742432</v>
      </c>
      <c r="L10" s="136">
        <v>25205.645707199998</v>
      </c>
      <c r="M10" s="147">
        <v>1.3688639999999999</v>
      </c>
      <c r="N10" s="136">
        <v>0.71</v>
      </c>
      <c r="O10" s="136">
        <v>28254.164011920002</v>
      </c>
      <c r="P10" s="136">
        <v>47090.2733532</v>
      </c>
      <c r="Q10" s="147">
        <v>1.3688639999999999</v>
      </c>
      <c r="R10" s="136">
        <v>0.71</v>
      </c>
      <c r="S10" s="136">
        <v>4985.36162208</v>
      </c>
      <c r="T10" s="136">
        <v>8308.9360368</v>
      </c>
      <c r="U10" s="147">
        <v>1.3688639999999999</v>
      </c>
      <c r="V10" s="190">
        <v>0.71</v>
      </c>
    </row>
    <row r="11" spans="2:22" ht="12.75">
      <c r="B11" s="10" t="s">
        <v>167</v>
      </c>
      <c r="C11" s="136">
        <v>1971.1132078399999</v>
      </c>
      <c r="D11" s="136">
        <v>0</v>
      </c>
      <c r="E11" s="147">
        <v>0.551348</v>
      </c>
      <c r="F11" s="136">
        <v>0.41</v>
      </c>
      <c r="G11" s="136">
        <v>667.61626624</v>
      </c>
      <c r="H11" s="136">
        <v>0</v>
      </c>
      <c r="I11" s="147">
        <v>0.551348</v>
      </c>
      <c r="J11" s="136">
        <v>0.41</v>
      </c>
      <c r="K11" s="136">
        <v>1713.9810410799998</v>
      </c>
      <c r="L11" s="136">
        <v>0</v>
      </c>
      <c r="M11" s="147">
        <v>0.551348</v>
      </c>
      <c r="N11" s="136">
        <v>0.41</v>
      </c>
      <c r="O11" s="136">
        <v>2604.24817016</v>
      </c>
      <c r="P11" s="136">
        <v>0</v>
      </c>
      <c r="Q11" s="147">
        <v>0.551348</v>
      </c>
      <c r="R11" s="136">
        <v>0.41</v>
      </c>
      <c r="S11" s="136">
        <v>433.910876</v>
      </c>
      <c r="T11" s="136">
        <v>0</v>
      </c>
      <c r="U11" s="147">
        <v>0.551348</v>
      </c>
      <c r="V11" s="190">
        <v>0.41</v>
      </c>
    </row>
    <row r="12" spans="2:22" ht="12.75">
      <c r="B12" s="10" t="s">
        <v>120</v>
      </c>
      <c r="C12" s="136">
        <v>1357.8280093</v>
      </c>
      <c r="D12" s="136">
        <v>1357.8280093</v>
      </c>
      <c r="E12" s="147">
        <v>0.09506</v>
      </c>
      <c r="F12" s="136">
        <v>0.1</v>
      </c>
      <c r="G12" s="136">
        <v>894.0545096000001</v>
      </c>
      <c r="H12" s="136">
        <v>894.0545096000001</v>
      </c>
      <c r="I12" s="147">
        <v>0.09506</v>
      </c>
      <c r="J12" s="136">
        <v>0.1</v>
      </c>
      <c r="K12" s="136">
        <v>0</v>
      </c>
      <c r="L12" s="136">
        <v>0</v>
      </c>
      <c r="M12" s="147">
        <v>0.09506</v>
      </c>
      <c r="N12" s="136">
        <v>0.1</v>
      </c>
      <c r="O12" s="136">
        <v>944.634985</v>
      </c>
      <c r="P12" s="136">
        <v>944.634985</v>
      </c>
      <c r="Q12" s="147">
        <v>0.09506</v>
      </c>
      <c r="R12" s="136">
        <v>0.1</v>
      </c>
      <c r="S12" s="136">
        <v>931.5437971</v>
      </c>
      <c r="T12" s="136">
        <v>931.5437971</v>
      </c>
      <c r="U12" s="147">
        <v>0.09506</v>
      </c>
      <c r="V12" s="190">
        <v>0.1</v>
      </c>
    </row>
    <row r="13" spans="2:22" ht="12.75">
      <c r="B13" s="10" t="s">
        <v>117</v>
      </c>
      <c r="C13" s="136">
        <v>0</v>
      </c>
      <c r="D13" s="136">
        <v>0</v>
      </c>
      <c r="E13" s="147">
        <v>0.09506</v>
      </c>
      <c r="F13" s="136">
        <v>0.1</v>
      </c>
      <c r="G13" s="136">
        <v>52.186514100000004</v>
      </c>
      <c r="H13" s="136">
        <v>52.186514100000004</v>
      </c>
      <c r="I13" s="147">
        <v>0.09506</v>
      </c>
      <c r="J13" s="136">
        <v>0.1</v>
      </c>
      <c r="K13" s="136">
        <v>0</v>
      </c>
      <c r="L13" s="136">
        <v>0</v>
      </c>
      <c r="M13" s="147">
        <v>0.09506</v>
      </c>
      <c r="N13" s="136">
        <v>0.1</v>
      </c>
      <c r="O13" s="136">
        <v>0</v>
      </c>
      <c r="P13" s="136">
        <v>0</v>
      </c>
      <c r="Q13" s="147">
        <v>0.09506</v>
      </c>
      <c r="R13" s="136">
        <v>0.1</v>
      </c>
      <c r="S13" s="136">
        <v>0</v>
      </c>
      <c r="T13" s="136">
        <v>0</v>
      </c>
      <c r="U13" s="147">
        <v>0.09506</v>
      </c>
      <c r="V13" s="190">
        <v>0.1</v>
      </c>
    </row>
    <row r="14" spans="2:22" ht="12.75">
      <c r="B14" s="10" t="s">
        <v>118</v>
      </c>
      <c r="C14" s="136">
        <v>0</v>
      </c>
      <c r="D14" s="136">
        <v>0</v>
      </c>
      <c r="E14" s="147">
        <v>0.09506</v>
      </c>
      <c r="F14" s="136">
        <v>0.1</v>
      </c>
      <c r="G14" s="136">
        <v>0</v>
      </c>
      <c r="H14" s="136">
        <v>0</v>
      </c>
      <c r="I14" s="147">
        <v>0.09506</v>
      </c>
      <c r="J14" s="136">
        <v>0.1</v>
      </c>
      <c r="K14" s="136">
        <v>0</v>
      </c>
      <c r="L14" s="136">
        <v>0</v>
      </c>
      <c r="M14" s="147">
        <v>0.09506</v>
      </c>
      <c r="N14" s="136">
        <v>0.1</v>
      </c>
      <c r="O14" s="136">
        <v>257.9186932</v>
      </c>
      <c r="P14" s="136">
        <v>257.9186932</v>
      </c>
      <c r="Q14" s="147">
        <v>0.09506</v>
      </c>
      <c r="R14" s="136">
        <v>0.1</v>
      </c>
      <c r="S14" s="136">
        <v>51.094750000000005</v>
      </c>
      <c r="T14" s="136">
        <v>51.094750000000005</v>
      </c>
      <c r="U14" s="147">
        <v>0.09506</v>
      </c>
      <c r="V14" s="190">
        <v>0.1</v>
      </c>
    </row>
    <row r="15" spans="2:22" ht="12.75">
      <c r="B15" s="10" t="s">
        <v>119</v>
      </c>
      <c r="C15" s="136">
        <v>0</v>
      </c>
      <c r="D15" s="136">
        <v>0</v>
      </c>
      <c r="E15" s="147">
        <v>0.09506</v>
      </c>
      <c r="F15" s="136">
        <v>0.1</v>
      </c>
      <c r="G15" s="136">
        <v>0</v>
      </c>
      <c r="H15" s="136">
        <v>0</v>
      </c>
      <c r="I15" s="147">
        <v>0.09506</v>
      </c>
      <c r="J15" s="136">
        <v>0.1</v>
      </c>
      <c r="K15" s="136">
        <v>0</v>
      </c>
      <c r="L15" s="136">
        <v>0</v>
      </c>
      <c r="M15" s="147">
        <v>0.09506</v>
      </c>
      <c r="N15" s="136">
        <v>0.1</v>
      </c>
      <c r="O15" s="136">
        <v>280.54677560000005</v>
      </c>
      <c r="P15" s="136">
        <v>280.54677560000005</v>
      </c>
      <c r="Q15" s="147">
        <v>0.09506</v>
      </c>
      <c r="R15" s="136">
        <v>0.1</v>
      </c>
      <c r="S15" s="136">
        <v>126.7026222</v>
      </c>
      <c r="T15" s="136">
        <v>126.7026222</v>
      </c>
      <c r="U15" s="147">
        <v>0.09506</v>
      </c>
      <c r="V15" s="190">
        <v>0.1</v>
      </c>
    </row>
    <row r="16" spans="2:22" ht="12.75">
      <c r="B16" s="3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</row>
    <row r="17" spans="2:23" ht="12.75">
      <c r="B17" s="8" t="s">
        <v>97</v>
      </c>
      <c r="C17" s="132">
        <v>55470.71922559999</v>
      </c>
      <c r="D17" s="132">
        <v>58505.465094930005</v>
      </c>
      <c r="E17" s="132"/>
      <c r="F17" s="132"/>
      <c r="G17" s="132">
        <v>32219.635924699993</v>
      </c>
      <c r="H17" s="132">
        <v>40455.73784504</v>
      </c>
      <c r="I17" s="132"/>
      <c r="J17" s="132"/>
      <c r="K17" s="132">
        <v>40270.9113562</v>
      </c>
      <c r="L17" s="132">
        <v>48443.90907390999</v>
      </c>
      <c r="M17" s="132"/>
      <c r="N17" s="132"/>
      <c r="O17" s="132">
        <v>59800.449366</v>
      </c>
      <c r="P17" s="132">
        <v>75747.02582853</v>
      </c>
      <c r="Q17" s="132"/>
      <c r="R17" s="132"/>
      <c r="S17" s="132">
        <v>41884.55799318</v>
      </c>
      <c r="T17" s="132">
        <v>49525.21053759999</v>
      </c>
      <c r="U17" s="132"/>
      <c r="V17" s="132"/>
      <c r="W17" s="137"/>
    </row>
    <row r="19" ht="15.75">
      <c r="B19" s="19" t="s">
        <v>6</v>
      </c>
    </row>
    <row r="20" spans="1:22" ht="12.75">
      <c r="A20" s="9"/>
      <c r="B20" s="64" t="s">
        <v>7</v>
      </c>
      <c r="C20" s="134" t="s">
        <v>87</v>
      </c>
      <c r="D20" s="134" t="s">
        <v>88</v>
      </c>
      <c r="E20" t="s">
        <v>165</v>
      </c>
      <c r="F20" t="s">
        <v>41</v>
      </c>
      <c r="G20" s="134" t="s">
        <v>87</v>
      </c>
      <c r="H20" s="134" t="s">
        <v>88</v>
      </c>
      <c r="I20" t="s">
        <v>165</v>
      </c>
      <c r="J20" t="s">
        <v>41</v>
      </c>
      <c r="K20" s="134" t="s">
        <v>87</v>
      </c>
      <c r="L20" s="134" t="s">
        <v>88</v>
      </c>
      <c r="M20" t="s">
        <v>165</v>
      </c>
      <c r="N20" t="s">
        <v>41</v>
      </c>
      <c r="O20" s="134" t="s">
        <v>87</v>
      </c>
      <c r="P20" s="134" t="s">
        <v>88</v>
      </c>
      <c r="Q20" t="s">
        <v>165</v>
      </c>
      <c r="R20" t="s">
        <v>41</v>
      </c>
      <c r="S20" s="134" t="s">
        <v>87</v>
      </c>
      <c r="T20" s="134" t="s">
        <v>88</v>
      </c>
      <c r="U20" t="s">
        <v>165</v>
      </c>
      <c r="V20" t="s">
        <v>41</v>
      </c>
    </row>
    <row r="21" spans="1:21" ht="25.5">
      <c r="A21" s="158" t="s">
        <v>128</v>
      </c>
      <c r="B21" s="64" t="s">
        <v>121</v>
      </c>
      <c r="C21" s="136">
        <v>15.07424</v>
      </c>
      <c r="D21" s="136">
        <v>122.47819999999999</v>
      </c>
      <c r="E21" s="147">
        <v>0.84388</v>
      </c>
      <c r="F21" s="136">
        <v>0.84</v>
      </c>
      <c r="G21" s="136">
        <v>85.0658784</v>
      </c>
      <c r="H21" s="136">
        <v>691.160262</v>
      </c>
      <c r="I21" s="147">
        <v>0.84388</v>
      </c>
      <c r="K21" s="136">
        <v>0</v>
      </c>
      <c r="L21" s="136">
        <v>0</v>
      </c>
      <c r="M21" s="147">
        <v>0.84388</v>
      </c>
      <c r="O21" s="136">
        <v>62.516479999999994</v>
      </c>
      <c r="P21" s="136">
        <v>507.9464</v>
      </c>
      <c r="Q21" s="147">
        <v>0.84388</v>
      </c>
      <c r="S21" s="136">
        <v>0</v>
      </c>
      <c r="T21" s="136">
        <v>0</v>
      </c>
      <c r="U21" s="147">
        <v>0.84388</v>
      </c>
    </row>
    <row r="22" spans="1:21" ht="25.5">
      <c r="A22" s="158" t="s">
        <v>129</v>
      </c>
      <c r="B22" s="64" t="s">
        <v>122</v>
      </c>
      <c r="C22" s="136">
        <v>0</v>
      </c>
      <c r="D22" s="136">
        <v>0</v>
      </c>
      <c r="E22" s="147">
        <v>2.1241499999999998</v>
      </c>
      <c r="F22" s="136">
        <v>2.12</v>
      </c>
      <c r="G22" s="136">
        <v>100.414784</v>
      </c>
      <c r="H22" s="136">
        <v>822.146044</v>
      </c>
      <c r="I22" s="147">
        <v>2.1241499999999998</v>
      </c>
      <c r="K22" s="136">
        <v>25.432</v>
      </c>
      <c r="L22" s="136">
        <v>208.22449999999998</v>
      </c>
      <c r="M22" s="147">
        <v>2.1241499999999998</v>
      </c>
      <c r="O22" s="136">
        <v>0</v>
      </c>
      <c r="P22" s="136">
        <v>0</v>
      </c>
      <c r="Q22" s="147">
        <v>2.1241499999999998</v>
      </c>
      <c r="S22" s="136">
        <v>81.38239999999999</v>
      </c>
      <c r="T22" s="136">
        <v>666.3184</v>
      </c>
      <c r="U22" s="147">
        <v>2.1241499999999998</v>
      </c>
    </row>
    <row r="23" spans="1:21" ht="12.75">
      <c r="A23" s="158"/>
      <c r="B23" s="64" t="s">
        <v>126</v>
      </c>
      <c r="C23" s="136">
        <v>0</v>
      </c>
      <c r="D23" s="136">
        <v>0</v>
      </c>
      <c r="E23" s="147">
        <v>1.0086099999999998</v>
      </c>
      <c r="F23" s="136">
        <v>1.01</v>
      </c>
      <c r="G23" s="136">
        <v>0</v>
      </c>
      <c r="H23" s="136">
        <v>0</v>
      </c>
      <c r="I23" s="147">
        <v>0</v>
      </c>
      <c r="K23" s="136">
        <v>0</v>
      </c>
      <c r="L23" s="136">
        <v>0</v>
      </c>
      <c r="M23" s="147">
        <v>1.0086099999999998</v>
      </c>
      <c r="O23" s="136">
        <v>0</v>
      </c>
      <c r="P23" s="136">
        <v>0</v>
      </c>
      <c r="Q23" s="147">
        <v>1.0086099999999998</v>
      </c>
      <c r="S23" s="136">
        <v>0</v>
      </c>
      <c r="T23" s="136">
        <v>0</v>
      </c>
      <c r="U23" s="147">
        <v>1.0086099999999998</v>
      </c>
    </row>
    <row r="24" spans="1:21" ht="12.75">
      <c r="A24" s="158" t="s">
        <v>130</v>
      </c>
      <c r="B24" s="64" t="s">
        <v>127</v>
      </c>
      <c r="C24" s="136">
        <v>297.4676999999999</v>
      </c>
      <c r="D24" s="136">
        <v>2478.8974999999996</v>
      </c>
      <c r="E24" s="147">
        <v>0.8091999999999999</v>
      </c>
      <c r="F24" s="136">
        <v>0.81</v>
      </c>
      <c r="G24" s="136">
        <v>86.12344499999999</v>
      </c>
      <c r="H24" s="136">
        <v>717.6953749999999</v>
      </c>
      <c r="I24" s="147">
        <v>0.8091999999999999</v>
      </c>
      <c r="K24" s="136">
        <v>84.138015</v>
      </c>
      <c r="L24" s="136">
        <v>701.150125</v>
      </c>
      <c r="M24" s="147">
        <v>0.8091999999999999</v>
      </c>
      <c r="O24" s="136">
        <v>1.8206999999999998</v>
      </c>
      <c r="P24" s="136">
        <v>15.172499999999998</v>
      </c>
      <c r="Q24" s="147">
        <v>0.8091999999999999</v>
      </c>
      <c r="S24" s="136">
        <v>35.113499999999995</v>
      </c>
      <c r="T24" s="136">
        <v>292.61249999999995</v>
      </c>
      <c r="U24" s="147">
        <v>0.8091999999999999</v>
      </c>
    </row>
    <row r="25" spans="1:21" ht="12.75">
      <c r="A25" s="158" t="s">
        <v>158</v>
      </c>
      <c r="B25" s="64" t="s">
        <v>133</v>
      </c>
      <c r="C25" s="136">
        <v>349.73913</v>
      </c>
      <c r="D25" s="136">
        <v>2873.0906099999993</v>
      </c>
      <c r="E25" s="147">
        <v>2.8495399999999993</v>
      </c>
      <c r="F25" s="136">
        <v>2.85</v>
      </c>
      <c r="G25" s="136">
        <v>0</v>
      </c>
      <c r="H25" s="136">
        <v>0</v>
      </c>
      <c r="I25" s="147">
        <v>0</v>
      </c>
      <c r="K25" s="136">
        <v>569.8768747</v>
      </c>
      <c r="L25" s="136">
        <v>4681.511895899999</v>
      </c>
      <c r="M25" s="147">
        <v>2.8495399999999993</v>
      </c>
      <c r="O25" s="136">
        <v>325.92842</v>
      </c>
      <c r="P25" s="136">
        <v>2677.4867399999994</v>
      </c>
      <c r="Q25" s="147">
        <v>2.8495399999999993</v>
      </c>
      <c r="S25" s="136">
        <v>129.8766</v>
      </c>
      <c r="T25" s="136">
        <v>1066.9301999999998</v>
      </c>
      <c r="U25" s="147">
        <v>2.8495399999999993</v>
      </c>
    </row>
    <row r="26" spans="1:21" ht="12.75">
      <c r="A26" s="158" t="s">
        <v>157</v>
      </c>
      <c r="B26" s="64" t="s">
        <v>123</v>
      </c>
      <c r="C26" s="136">
        <v>0</v>
      </c>
      <c r="D26" s="136">
        <v>0</v>
      </c>
      <c r="E26" s="147">
        <v>2.4275999999999995</v>
      </c>
      <c r="F26" s="136">
        <v>2.43</v>
      </c>
      <c r="G26" s="136">
        <v>21.2390724</v>
      </c>
      <c r="H26" s="136">
        <v>174.81390359999997</v>
      </c>
      <c r="I26" s="147">
        <v>2.4275999999999995</v>
      </c>
      <c r="K26" s="136">
        <v>990.8700529</v>
      </c>
      <c r="L26" s="136">
        <v>8155.622743099999</v>
      </c>
      <c r="M26" s="147">
        <v>2.4275999999999995</v>
      </c>
      <c r="O26" s="136">
        <v>0</v>
      </c>
      <c r="P26" s="136">
        <v>0</v>
      </c>
      <c r="Q26" s="147">
        <v>2.4275999999999995</v>
      </c>
      <c r="S26" s="136">
        <v>0</v>
      </c>
      <c r="T26" s="136">
        <v>0</v>
      </c>
      <c r="U26" s="147">
        <v>2.4275999999999995</v>
      </c>
    </row>
    <row r="27" spans="1:21" ht="12.75">
      <c r="A27" s="158"/>
      <c r="B27" s="64" t="s">
        <v>135</v>
      </c>
      <c r="C27" s="136">
        <v>0</v>
      </c>
      <c r="D27" s="136">
        <v>0</v>
      </c>
      <c r="E27" s="147">
        <v>2.53453</v>
      </c>
      <c r="F27" s="136">
        <v>2.53</v>
      </c>
      <c r="G27" s="136">
        <v>0</v>
      </c>
      <c r="H27" s="136">
        <v>0</v>
      </c>
      <c r="I27" s="147">
        <v>0</v>
      </c>
      <c r="K27" s="136">
        <v>0</v>
      </c>
      <c r="L27" s="136">
        <v>0</v>
      </c>
      <c r="M27" s="147">
        <v>2.53453</v>
      </c>
      <c r="O27" s="136">
        <v>0</v>
      </c>
      <c r="P27" s="136">
        <v>0</v>
      </c>
      <c r="Q27" s="147">
        <v>2.53453</v>
      </c>
      <c r="S27" s="136">
        <v>0</v>
      </c>
      <c r="T27" s="136">
        <v>0</v>
      </c>
      <c r="U27" s="147">
        <v>2.53453</v>
      </c>
    </row>
    <row r="28" spans="1:21" ht="25.5">
      <c r="A28" s="158" t="s">
        <v>156</v>
      </c>
      <c r="B28" s="64" t="s">
        <v>124</v>
      </c>
      <c r="C28" s="136">
        <v>104.25385999999999</v>
      </c>
      <c r="D28" s="136">
        <v>855.9241906</v>
      </c>
      <c r="E28" s="147">
        <v>2.66169</v>
      </c>
      <c r="F28" s="136">
        <v>2.66</v>
      </c>
      <c r="G28" s="136">
        <v>245.939</v>
      </c>
      <c r="H28" s="136">
        <v>2019.15919</v>
      </c>
      <c r="I28" s="147">
        <v>2.66169</v>
      </c>
      <c r="K28" s="136">
        <v>134.77804</v>
      </c>
      <c r="L28" s="136">
        <v>1106.5277084</v>
      </c>
      <c r="M28" s="147">
        <v>2.66169</v>
      </c>
      <c r="O28" s="136">
        <v>63.58</v>
      </c>
      <c r="P28" s="136">
        <v>521.9918</v>
      </c>
      <c r="Q28" s="147">
        <v>2.66169</v>
      </c>
      <c r="S28" s="136">
        <v>776.2539999999999</v>
      </c>
      <c r="T28" s="136">
        <v>6373.04534</v>
      </c>
      <c r="U28" s="147">
        <v>2.66169</v>
      </c>
    </row>
    <row r="29" spans="1:21" ht="12.75">
      <c r="A29" s="158" t="s">
        <v>145</v>
      </c>
      <c r="B29" s="64" t="s">
        <v>125</v>
      </c>
      <c r="C29" s="136">
        <v>33.523999999999994</v>
      </c>
      <c r="D29" s="136">
        <v>276.284</v>
      </c>
      <c r="E29" s="147">
        <v>1.5490399999999998</v>
      </c>
      <c r="F29" s="136">
        <v>1.55</v>
      </c>
      <c r="G29" s="136">
        <v>75.26137999999999</v>
      </c>
      <c r="H29" s="136">
        <v>620.25758</v>
      </c>
      <c r="I29" s="147">
        <v>1.5490399999999998</v>
      </c>
      <c r="K29" s="136">
        <v>31.479035999999994</v>
      </c>
      <c r="L29" s="136">
        <v>259.430676</v>
      </c>
      <c r="M29" s="147">
        <v>1.5490399999999998</v>
      </c>
      <c r="O29" s="136">
        <v>7.710519999999998</v>
      </c>
      <c r="P29" s="136">
        <v>63.54532</v>
      </c>
      <c r="Q29" s="147">
        <v>1.5490399999999998</v>
      </c>
      <c r="S29" s="136">
        <v>0</v>
      </c>
      <c r="T29" s="136">
        <v>0</v>
      </c>
      <c r="U29" s="147">
        <v>1.5490399999999998</v>
      </c>
    </row>
    <row r="30" spans="1:21" ht="51">
      <c r="A30" s="158" t="s">
        <v>146</v>
      </c>
      <c r="B30" s="64" t="s">
        <v>131</v>
      </c>
      <c r="C30" s="136">
        <v>1166.39244</v>
      </c>
      <c r="D30" s="136">
        <v>9583.33248</v>
      </c>
      <c r="E30" s="147">
        <v>2.95647</v>
      </c>
      <c r="F30" s="136">
        <v>2.96</v>
      </c>
      <c r="G30" s="136">
        <v>529.8488430000001</v>
      </c>
      <c r="H30" s="136">
        <v>4353.352656</v>
      </c>
      <c r="I30" s="147">
        <v>2.95647</v>
      </c>
      <c r="K30" s="136">
        <v>24.861225</v>
      </c>
      <c r="L30" s="136">
        <v>204.2652</v>
      </c>
      <c r="M30" s="147">
        <v>2.95647</v>
      </c>
      <c r="O30" s="136">
        <v>142.43076000000002</v>
      </c>
      <c r="P30" s="136">
        <v>1170.24192</v>
      </c>
      <c r="Q30" s="147">
        <v>2.95647</v>
      </c>
      <c r="S30" s="136">
        <v>679.75401</v>
      </c>
      <c r="T30" s="136">
        <v>5585.00592</v>
      </c>
      <c r="U30" s="147">
        <v>2.95647</v>
      </c>
    </row>
    <row r="31" spans="1:21" ht="25.5">
      <c r="A31" s="158" t="s">
        <v>147</v>
      </c>
      <c r="B31" s="64" t="s">
        <v>132</v>
      </c>
      <c r="C31" s="136">
        <v>39.426825</v>
      </c>
      <c r="D31" s="136">
        <v>324.25800000000004</v>
      </c>
      <c r="E31" s="147">
        <v>2.85243</v>
      </c>
      <c r="F31" s="136">
        <v>2.85</v>
      </c>
      <c r="G31" s="136">
        <v>57.20755</v>
      </c>
      <c r="H31" s="136">
        <v>470.492</v>
      </c>
      <c r="I31" s="147">
        <v>2.85243</v>
      </c>
      <c r="K31" s="136">
        <v>51.177565</v>
      </c>
      <c r="L31" s="136">
        <v>420.8996</v>
      </c>
      <c r="M31" s="147">
        <v>2.85243</v>
      </c>
      <c r="O31" s="136">
        <v>21.33687</v>
      </c>
      <c r="P31" s="136">
        <v>175.48080000000002</v>
      </c>
      <c r="Q31" s="147">
        <v>2.85243</v>
      </c>
      <c r="S31" s="136">
        <v>21.6461</v>
      </c>
      <c r="T31" s="136">
        <v>178.024</v>
      </c>
      <c r="U31" s="147">
        <v>2.85243</v>
      </c>
    </row>
    <row r="32" spans="1:21" ht="51">
      <c r="A32" s="158" t="s">
        <v>148</v>
      </c>
      <c r="B32" s="64" t="s">
        <v>137</v>
      </c>
      <c r="C32" s="136">
        <v>387.5760504</v>
      </c>
      <c r="D32" s="136">
        <v>3175.9704130000005</v>
      </c>
      <c r="E32" s="147">
        <v>1.91318</v>
      </c>
      <c r="F32" s="136">
        <v>1.91</v>
      </c>
      <c r="G32" s="136">
        <v>216.288756</v>
      </c>
      <c r="H32" s="136">
        <v>1772.366195</v>
      </c>
      <c r="I32" s="147">
        <v>1.91318</v>
      </c>
      <c r="K32" s="136">
        <v>42.964358399999995</v>
      </c>
      <c r="L32" s="136">
        <v>352.069048</v>
      </c>
      <c r="M32" s="147">
        <v>1.91318</v>
      </c>
      <c r="O32" s="136">
        <v>0</v>
      </c>
      <c r="P32" s="136">
        <v>0</v>
      </c>
      <c r="Q32" s="147">
        <v>1.91318</v>
      </c>
      <c r="S32" s="136">
        <v>699.9811199999999</v>
      </c>
      <c r="T32" s="136">
        <v>5735.9564</v>
      </c>
      <c r="U32" s="147">
        <v>1.91318</v>
      </c>
    </row>
    <row r="33" spans="1:21" ht="25.5">
      <c r="A33" s="158" t="s">
        <v>149</v>
      </c>
      <c r="B33" s="64" t="s">
        <v>138</v>
      </c>
      <c r="C33" s="136">
        <v>306.02788</v>
      </c>
      <c r="D33" s="136">
        <v>2511.4244499999995</v>
      </c>
      <c r="E33" s="147">
        <v>2.4478299999999997</v>
      </c>
      <c r="F33" s="136">
        <v>2.45</v>
      </c>
      <c r="G33" s="136">
        <v>53.176</v>
      </c>
      <c r="H33" s="136">
        <v>436.38999999999993</v>
      </c>
      <c r="I33" s="147">
        <v>2.4478299999999997</v>
      </c>
      <c r="K33" s="136">
        <v>0</v>
      </c>
      <c r="L33" s="136">
        <v>0</v>
      </c>
      <c r="M33" s="147">
        <v>2.4478299999999997</v>
      </c>
      <c r="O33" s="136">
        <v>0</v>
      </c>
      <c r="P33" s="136">
        <v>0</v>
      </c>
      <c r="Q33" s="147">
        <v>2.4478299999999997</v>
      </c>
      <c r="S33" s="136">
        <v>115.12604</v>
      </c>
      <c r="T33" s="136">
        <v>944.7843499999998</v>
      </c>
      <c r="U33" s="147">
        <v>2.4478299999999997</v>
      </c>
    </row>
    <row r="34" spans="1:21" ht="25.5">
      <c r="A34" s="158" t="s">
        <v>150</v>
      </c>
      <c r="B34" s="64" t="s">
        <v>139</v>
      </c>
      <c r="C34" s="136">
        <v>3715.78571</v>
      </c>
      <c r="D34" s="136">
        <v>30624.6075</v>
      </c>
      <c r="E34" s="147">
        <v>2.43049</v>
      </c>
      <c r="F34" s="136">
        <v>2.43</v>
      </c>
      <c r="G34" s="136">
        <v>2767.1465913</v>
      </c>
      <c r="H34" s="136">
        <v>22806.153225000002</v>
      </c>
      <c r="I34" s="147">
        <v>2.43049</v>
      </c>
      <c r="K34" s="136">
        <v>0</v>
      </c>
      <c r="L34" s="136">
        <v>0</v>
      </c>
      <c r="M34" s="147">
        <v>2.43049</v>
      </c>
      <c r="O34" s="136">
        <v>148.32636</v>
      </c>
      <c r="P34" s="136">
        <v>1222.47</v>
      </c>
      <c r="Q34" s="147">
        <v>2.43049</v>
      </c>
      <c r="S34" s="136">
        <v>4082.39377</v>
      </c>
      <c r="T34" s="136">
        <v>33646.1025</v>
      </c>
      <c r="U34" s="147">
        <v>2.43049</v>
      </c>
    </row>
    <row r="35" spans="1:21" ht="25.5">
      <c r="A35" s="158" t="s">
        <v>151</v>
      </c>
      <c r="B35" s="64" t="s">
        <v>140</v>
      </c>
      <c r="C35" s="136">
        <v>432.50873</v>
      </c>
      <c r="D35" s="136">
        <v>3539.42924</v>
      </c>
      <c r="E35" s="147">
        <v>2.89289</v>
      </c>
      <c r="F35" s="136">
        <v>2.89</v>
      </c>
      <c r="G35" s="136">
        <v>368.62155190000004</v>
      </c>
      <c r="H35" s="136">
        <v>3016.6093972</v>
      </c>
      <c r="I35" s="147">
        <v>2.89289</v>
      </c>
      <c r="K35" s="136">
        <v>24.88579</v>
      </c>
      <c r="L35" s="136">
        <v>203.65252</v>
      </c>
      <c r="M35" s="147">
        <v>2.89289</v>
      </c>
      <c r="O35" s="136">
        <v>0</v>
      </c>
      <c r="P35" s="136">
        <v>0</v>
      </c>
      <c r="Q35" s="147">
        <v>2.89289</v>
      </c>
      <c r="S35" s="136">
        <v>1845.9586000000002</v>
      </c>
      <c r="T35" s="136">
        <v>15106.3768</v>
      </c>
      <c r="U35" s="147">
        <v>2.89289</v>
      </c>
    </row>
    <row r="36" spans="1:21" ht="25.5">
      <c r="A36" s="158" t="s">
        <v>154</v>
      </c>
      <c r="B36" s="64" t="s">
        <v>134</v>
      </c>
      <c r="C36" s="136">
        <v>806.3851399999999</v>
      </c>
      <c r="D36" s="136">
        <v>6607.693109999999</v>
      </c>
      <c r="E36" s="147">
        <v>6.430249999999999</v>
      </c>
      <c r="F36" s="136">
        <v>6.43</v>
      </c>
      <c r="G36" s="136">
        <v>0</v>
      </c>
      <c r="H36" s="136">
        <v>0</v>
      </c>
      <c r="I36" s="147">
        <v>6.430249999999999</v>
      </c>
      <c r="K36" s="136">
        <v>143.3729</v>
      </c>
      <c r="L36" s="136">
        <v>1174.82835</v>
      </c>
      <c r="M36" s="147">
        <v>6.430249999999999</v>
      </c>
      <c r="O36" s="136">
        <v>471.38211999999993</v>
      </c>
      <c r="P36" s="136">
        <v>3862.6063799999997</v>
      </c>
      <c r="Q36" s="147">
        <v>6.430249999999999</v>
      </c>
      <c r="S36" s="136">
        <v>115.39769999999999</v>
      </c>
      <c r="T36" s="136">
        <v>945.5935499999999</v>
      </c>
      <c r="U36" s="147">
        <v>6.430249999999999</v>
      </c>
    </row>
    <row r="37" spans="1:21" ht="12.75">
      <c r="A37" s="158" t="s">
        <v>153</v>
      </c>
      <c r="B37" s="64" t="s">
        <v>141</v>
      </c>
      <c r="C37" s="136">
        <v>649.3065306</v>
      </c>
      <c r="D37" s="136">
        <v>5319.318885299999</v>
      </c>
      <c r="E37" s="147">
        <v>4.834969999999999</v>
      </c>
      <c r="F37" s="136">
        <v>4.83</v>
      </c>
      <c r="G37" s="136">
        <v>465.7658096</v>
      </c>
      <c r="H37" s="136">
        <v>3815.6968248</v>
      </c>
      <c r="I37" s="147">
        <v>4.834969999999999</v>
      </c>
      <c r="K37" s="136">
        <v>398.16686</v>
      </c>
      <c r="L37" s="136">
        <v>3261.90543</v>
      </c>
      <c r="M37" s="147">
        <v>4.834969999999999</v>
      </c>
      <c r="O37" s="136">
        <v>155.1641</v>
      </c>
      <c r="P37" s="136">
        <v>1271.15205</v>
      </c>
      <c r="Q37" s="147">
        <v>4.834969999999999</v>
      </c>
      <c r="S37" s="136">
        <v>361.87424</v>
      </c>
      <c r="T37" s="136">
        <v>2964.5851199999997</v>
      </c>
      <c r="U37" s="147">
        <v>4.834969999999999</v>
      </c>
    </row>
    <row r="38" spans="1:21" ht="38.25">
      <c r="A38" s="158" t="s">
        <v>152</v>
      </c>
      <c r="B38" s="64" t="s">
        <v>136</v>
      </c>
      <c r="C38" s="136">
        <v>633.76544</v>
      </c>
      <c r="D38" s="136">
        <v>5196.156419999999</v>
      </c>
      <c r="E38" s="147">
        <v>4.678909999999999</v>
      </c>
      <c r="F38" s="136">
        <v>4.68</v>
      </c>
      <c r="G38" s="136">
        <v>506.0968</v>
      </c>
      <c r="H38" s="136">
        <v>4149.41865</v>
      </c>
      <c r="I38" s="147">
        <v>4.678909999999999</v>
      </c>
      <c r="K38" s="136">
        <v>203.456</v>
      </c>
      <c r="L38" s="136">
        <v>1668.1079999999997</v>
      </c>
      <c r="M38" s="147">
        <v>4.678909999999999</v>
      </c>
      <c r="O38" s="136">
        <v>241.09536</v>
      </c>
      <c r="P38" s="136">
        <v>1976.7079799999997</v>
      </c>
      <c r="Q38" s="147">
        <v>4.678909999999999</v>
      </c>
      <c r="S38" s="136">
        <v>670.89616</v>
      </c>
      <c r="T38" s="136">
        <v>5500.58613</v>
      </c>
      <c r="U38" s="147">
        <v>4.678909999999999</v>
      </c>
    </row>
    <row r="39" spans="1:21" ht="12.75">
      <c r="A39" s="161" t="s">
        <v>18</v>
      </c>
      <c r="B39" s="64" t="s">
        <v>143</v>
      </c>
      <c r="C39" s="136">
        <v>76.10525999999999</v>
      </c>
      <c r="D39" s="136">
        <v>622.18521</v>
      </c>
      <c r="E39" s="147">
        <v>4.08357</v>
      </c>
      <c r="F39" s="136">
        <v>4.08</v>
      </c>
      <c r="G39" s="136">
        <v>0</v>
      </c>
      <c r="H39" s="136">
        <v>0</v>
      </c>
      <c r="I39" s="147">
        <v>0</v>
      </c>
      <c r="K39" s="136">
        <v>0</v>
      </c>
      <c r="L39" s="136">
        <v>0</v>
      </c>
      <c r="M39" s="147">
        <v>4.08357</v>
      </c>
      <c r="O39" s="136">
        <v>17.357339999999997</v>
      </c>
      <c r="P39" s="136">
        <v>141.90188999999998</v>
      </c>
      <c r="Q39" s="147">
        <v>4.08357</v>
      </c>
      <c r="S39" s="136">
        <v>71.2096</v>
      </c>
      <c r="T39" s="136">
        <v>582.1615999999999</v>
      </c>
      <c r="U39" s="147">
        <v>4.08357</v>
      </c>
    </row>
    <row r="40" spans="1:21" ht="25.5">
      <c r="A40" s="158" t="s">
        <v>155</v>
      </c>
      <c r="B40" s="64" t="s">
        <v>142</v>
      </c>
      <c r="C40" s="136">
        <v>151.66604399999997</v>
      </c>
      <c r="D40" s="136">
        <v>1244.3623279999997</v>
      </c>
      <c r="E40" s="147">
        <v>8.06021</v>
      </c>
      <c r="F40" s="136">
        <v>8.06</v>
      </c>
      <c r="G40" s="136">
        <v>265.70454809999995</v>
      </c>
      <c r="H40" s="136">
        <v>2180.0049722</v>
      </c>
      <c r="I40" s="147">
        <v>8.06021</v>
      </c>
      <c r="K40" s="136">
        <v>35.026799999999994</v>
      </c>
      <c r="L40" s="136">
        <v>287.3816</v>
      </c>
      <c r="M40" s="147">
        <v>8.06021</v>
      </c>
      <c r="O40" s="136">
        <v>29.772779999999994</v>
      </c>
      <c r="P40" s="136">
        <v>244.27435999999997</v>
      </c>
      <c r="Q40" s="147">
        <v>8.06021</v>
      </c>
      <c r="S40" s="136">
        <v>0</v>
      </c>
      <c r="T40" s="136">
        <v>0</v>
      </c>
      <c r="U40" s="147">
        <v>8.06021</v>
      </c>
    </row>
    <row r="41" spans="1:21" ht="12.75">
      <c r="A41" s="161" t="s">
        <v>160</v>
      </c>
      <c r="B41" s="64" t="s">
        <v>144</v>
      </c>
      <c r="C41" s="136">
        <v>105.196</v>
      </c>
      <c r="D41" s="136">
        <v>865.844</v>
      </c>
      <c r="E41" s="147">
        <v>2.7744</v>
      </c>
      <c r="F41" s="136">
        <v>2.77</v>
      </c>
      <c r="G41" s="136">
        <v>0</v>
      </c>
      <c r="H41" s="136">
        <v>0</v>
      </c>
      <c r="I41" s="147">
        <v>0</v>
      </c>
      <c r="K41" s="136">
        <v>0</v>
      </c>
      <c r="L41" s="136">
        <v>0</v>
      </c>
      <c r="M41" s="147">
        <v>2.7744</v>
      </c>
      <c r="O41" s="136">
        <v>0</v>
      </c>
      <c r="P41" s="136">
        <v>0</v>
      </c>
      <c r="Q41" s="147">
        <v>2.7744</v>
      </c>
      <c r="S41" s="136">
        <v>0</v>
      </c>
      <c r="T41" s="136">
        <v>0</v>
      </c>
      <c r="U41" s="147">
        <v>2.7744</v>
      </c>
    </row>
    <row r="42" spans="1:20" ht="12.75">
      <c r="A42" s="9"/>
      <c r="B42" s="64"/>
      <c r="C42" s="134"/>
      <c r="D42" s="134"/>
      <c r="G42" s="134"/>
      <c r="H42" s="134"/>
      <c r="K42" s="134"/>
      <c r="L42" s="134"/>
      <c r="O42" s="134"/>
      <c r="P42" s="134"/>
      <c r="S42" s="134"/>
      <c r="T42" s="134"/>
    </row>
    <row r="43" spans="1:24" ht="12.75">
      <c r="A43" s="12"/>
      <c r="B43" s="8" t="s">
        <v>98</v>
      </c>
      <c r="C43" s="132">
        <v>9270.20098</v>
      </c>
      <c r="D43" s="132">
        <v>76221.25653689998</v>
      </c>
      <c r="E43" s="132"/>
      <c r="F43" s="132"/>
      <c r="G43" s="132">
        <v>5843.900009699999</v>
      </c>
      <c r="H43" s="132">
        <v>48045.7162748</v>
      </c>
      <c r="I43" s="132"/>
      <c r="J43" s="132"/>
      <c r="K43" s="132">
        <v>2760.485517</v>
      </c>
      <c r="L43" s="132">
        <v>22685.577396399996</v>
      </c>
      <c r="M43" s="132"/>
      <c r="N43" s="132"/>
      <c r="O43" s="132">
        <v>1688.4218099999998</v>
      </c>
      <c r="P43" s="132">
        <v>13850.978139999997</v>
      </c>
      <c r="Q43" s="132"/>
      <c r="R43" s="132"/>
      <c r="S43" s="132">
        <v>9686.86384</v>
      </c>
      <c r="T43" s="132">
        <v>79588.08281</v>
      </c>
      <c r="U43" s="132"/>
      <c r="X43" s="137"/>
    </row>
    <row r="44" spans="3:20" ht="12.75"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</row>
    <row r="45" spans="2:22" ht="12.75">
      <c r="B45" s="8" t="s">
        <v>65</v>
      </c>
      <c r="C45" s="132">
        <v>64740.92020559999</v>
      </c>
      <c r="D45" s="132">
        <v>134726.72163182998</v>
      </c>
      <c r="E45" s="132"/>
      <c r="F45" s="132"/>
      <c r="G45" s="132">
        <v>38063.53593439999</v>
      </c>
      <c r="H45" s="132">
        <v>88501.45411984</v>
      </c>
      <c r="I45" s="132"/>
      <c r="J45" s="132"/>
      <c r="K45" s="132">
        <v>43031.3968732</v>
      </c>
      <c r="L45" s="132">
        <v>71129.48647030999</v>
      </c>
      <c r="M45" s="132"/>
      <c r="N45" s="132"/>
      <c r="O45" s="132">
        <v>61488.871176</v>
      </c>
      <c r="P45" s="132">
        <v>89598.00396852999</v>
      </c>
      <c r="Q45" s="132"/>
      <c r="R45" s="132"/>
      <c r="S45" s="132">
        <v>51571.42183318</v>
      </c>
      <c r="T45" s="132">
        <v>129113.2933476</v>
      </c>
      <c r="V45" s="137"/>
    </row>
    <row r="46" spans="3:20" ht="12.75">
      <c r="C46" s="134" t="s">
        <v>87</v>
      </c>
      <c r="D46" s="134" t="s">
        <v>88</v>
      </c>
      <c r="G46" s="134" t="s">
        <v>87</v>
      </c>
      <c r="H46" s="134" t="s">
        <v>88</v>
      </c>
      <c r="K46" s="134" t="s">
        <v>87</v>
      </c>
      <c r="L46" s="134" t="s">
        <v>88</v>
      </c>
      <c r="O46" s="134" t="s">
        <v>87</v>
      </c>
      <c r="P46" s="134" t="s">
        <v>88</v>
      </c>
      <c r="S46" s="134" t="s">
        <v>87</v>
      </c>
      <c r="T46" s="134" t="s">
        <v>88</v>
      </c>
    </row>
    <row r="49" ht="12.75">
      <c r="A49" s="150" t="s">
        <v>96</v>
      </c>
    </row>
    <row r="50" spans="1:3" ht="12.75">
      <c r="A50" s="3"/>
      <c r="B50" s="3" t="s">
        <v>91</v>
      </c>
      <c r="C50" t="s">
        <v>92</v>
      </c>
    </row>
    <row r="51" spans="1:4" ht="12.75">
      <c r="A51" s="138" t="s">
        <v>89</v>
      </c>
      <c r="B51" s="139">
        <v>229646.27386567998</v>
      </c>
      <c r="C51" s="140">
        <v>29249.872156699996</v>
      </c>
      <c r="D51" s="32">
        <v>258896.14602237998</v>
      </c>
    </row>
    <row r="52" spans="1:4" ht="12.75">
      <c r="A52" s="138" t="s">
        <v>90</v>
      </c>
      <c r="B52" s="141">
        <v>272677.34838001</v>
      </c>
      <c r="C52" s="142">
        <v>240391.61115809996</v>
      </c>
      <c r="D52" s="32">
        <v>513068.95953810995</v>
      </c>
    </row>
    <row r="53" spans="2:3" ht="12.75">
      <c r="B53" s="143"/>
      <c r="C53" s="144"/>
    </row>
    <row r="54" spans="1:5" ht="12.75">
      <c r="A54" s="138" t="s">
        <v>93</v>
      </c>
      <c r="B54" s="145">
        <v>502323.62224568997</v>
      </c>
      <c r="C54" s="146">
        <v>269641.48331479996</v>
      </c>
      <c r="D54" s="113">
        <v>771965.1055604899</v>
      </c>
      <c r="E54" s="1" t="s">
        <v>94</v>
      </c>
    </row>
    <row r="55" spans="2:3" ht="12.75">
      <c r="B55" s="149">
        <v>0.6507076791780309</v>
      </c>
      <c r="C55" s="149">
        <v>0.3492923208219692</v>
      </c>
    </row>
    <row r="56" spans="2:3" ht="12.75">
      <c r="B56" s="149"/>
      <c r="C56" s="149"/>
    </row>
    <row r="57" spans="3:4" ht="12.75">
      <c r="C57" s="138" t="s">
        <v>21</v>
      </c>
      <c r="D57" s="131">
        <v>12667.76</v>
      </c>
    </row>
    <row r="59" spans="3:4" ht="12.75">
      <c r="C59" s="130" t="s">
        <v>168</v>
      </c>
      <c r="D59" s="113">
        <v>759297.3455604899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52.7109375" style="0" customWidth="1"/>
    <col min="2" max="2" width="14.00390625" style="0" customWidth="1"/>
    <col min="3" max="3" width="12.57421875" style="0" customWidth="1"/>
    <col min="4" max="4" width="11.00390625" style="0" bestFit="1" customWidth="1"/>
    <col min="5" max="5" width="11.421875" style="0" customWidth="1"/>
    <col min="6" max="6" width="12.57421875" style="0" customWidth="1"/>
    <col min="7" max="7" width="17.7109375" style="0" customWidth="1"/>
  </cols>
  <sheetData>
    <row r="1" spans="1:2" ht="19.5">
      <c r="A1" s="60" t="s">
        <v>164</v>
      </c>
      <c r="B1" s="60"/>
    </row>
    <row r="3" spans="2:7" ht="15">
      <c r="B3" s="91" t="s">
        <v>47</v>
      </c>
      <c r="C3" s="91" t="s">
        <v>29</v>
      </c>
      <c r="D3" s="91" t="s">
        <v>30</v>
      </c>
      <c r="E3" s="91" t="s">
        <v>31</v>
      </c>
      <c r="F3" s="91" t="s">
        <v>32</v>
      </c>
      <c r="G3" s="102" t="s">
        <v>85</v>
      </c>
    </row>
    <row r="4" spans="1:7" ht="12.75">
      <c r="A4" s="93" t="s">
        <v>48</v>
      </c>
      <c r="B4" s="76">
        <v>0</v>
      </c>
      <c r="C4" s="76"/>
      <c r="D4" s="92"/>
      <c r="E4" s="76"/>
      <c r="F4" s="76"/>
      <c r="G4" s="72">
        <f>SUM(B4:F4)</f>
        <v>0</v>
      </c>
    </row>
    <row r="5" spans="1:7" ht="12.75">
      <c r="A5" s="93" t="s">
        <v>49</v>
      </c>
      <c r="B5" s="94"/>
      <c r="C5" s="95">
        <v>0</v>
      </c>
      <c r="D5" s="96"/>
      <c r="E5" s="76"/>
      <c r="F5" s="76">
        <v>0</v>
      </c>
      <c r="G5" s="72">
        <f aca="true" t="shared" si="0" ref="G5:G18">SUM(B5:F5)</f>
        <v>0</v>
      </c>
    </row>
    <row r="6" spans="1:7" ht="12.75">
      <c r="A6" s="93" t="s">
        <v>50</v>
      </c>
      <c r="B6" s="94"/>
      <c r="C6" s="95">
        <v>3567.26</v>
      </c>
      <c r="D6" s="96"/>
      <c r="E6" s="76"/>
      <c r="F6" s="76">
        <v>1093.95</v>
      </c>
      <c r="G6" s="72">
        <f t="shared" si="0"/>
        <v>4661.21</v>
      </c>
    </row>
    <row r="7" spans="1:7" ht="12.75">
      <c r="A7" s="93" t="s">
        <v>51</v>
      </c>
      <c r="B7" s="94"/>
      <c r="C7" s="95">
        <v>0</v>
      </c>
      <c r="D7" s="96"/>
      <c r="E7" s="76"/>
      <c r="F7" s="76"/>
      <c r="G7" s="72">
        <f t="shared" si="0"/>
        <v>0</v>
      </c>
    </row>
    <row r="8" spans="1:7" ht="12.75">
      <c r="A8" s="93" t="s">
        <v>52</v>
      </c>
      <c r="B8" s="94"/>
      <c r="C8" s="95">
        <v>0</v>
      </c>
      <c r="D8" s="96"/>
      <c r="E8" s="76"/>
      <c r="F8" s="76"/>
      <c r="G8" s="72">
        <f t="shared" si="0"/>
        <v>0</v>
      </c>
    </row>
    <row r="9" spans="1:7" ht="12.75">
      <c r="A9" s="93" t="s">
        <v>53</v>
      </c>
      <c r="B9" s="94"/>
      <c r="C9" s="95">
        <v>430.09</v>
      </c>
      <c r="D9" s="96"/>
      <c r="E9" s="76"/>
      <c r="F9" s="76"/>
      <c r="G9" s="72">
        <f t="shared" si="0"/>
        <v>430.09</v>
      </c>
    </row>
    <row r="10" spans="1:7" ht="12.75">
      <c r="A10" s="93" t="s">
        <v>54</v>
      </c>
      <c r="B10" s="94"/>
      <c r="C10" s="95">
        <v>0</v>
      </c>
      <c r="D10" s="96"/>
      <c r="E10" s="76"/>
      <c r="F10" s="76"/>
      <c r="G10" s="72">
        <f t="shared" si="0"/>
        <v>0</v>
      </c>
    </row>
    <row r="11" spans="1:7" ht="12.75">
      <c r="A11" s="93" t="s">
        <v>55</v>
      </c>
      <c r="B11" s="94"/>
      <c r="C11" s="95">
        <v>0</v>
      </c>
      <c r="D11" s="96"/>
      <c r="E11" s="76"/>
      <c r="F11" s="76">
        <v>0</v>
      </c>
      <c r="G11" s="72">
        <f t="shared" si="0"/>
        <v>0</v>
      </c>
    </row>
    <row r="12" spans="1:7" ht="12.75">
      <c r="A12" s="93" t="s">
        <v>56</v>
      </c>
      <c r="B12" s="94"/>
      <c r="C12" s="95">
        <v>80.67</v>
      </c>
      <c r="D12" s="96"/>
      <c r="E12" s="76"/>
      <c r="F12" s="76"/>
      <c r="G12" s="72">
        <f t="shared" si="0"/>
        <v>80.67</v>
      </c>
    </row>
    <row r="13" spans="1:7" ht="12.75">
      <c r="A13" s="93" t="s">
        <v>57</v>
      </c>
      <c r="B13" s="94"/>
      <c r="C13" s="95">
        <v>0</v>
      </c>
      <c r="D13" s="96"/>
      <c r="E13" s="76"/>
      <c r="F13" s="76"/>
      <c r="G13" s="72">
        <f t="shared" si="0"/>
        <v>0</v>
      </c>
    </row>
    <row r="14" spans="1:7" ht="12.75">
      <c r="A14" s="98" t="s">
        <v>59</v>
      </c>
      <c r="B14" s="76"/>
      <c r="C14" s="76"/>
      <c r="D14" s="76">
        <v>2160.43</v>
      </c>
      <c r="E14" s="76"/>
      <c r="F14" s="76"/>
      <c r="G14" s="72">
        <f t="shared" si="0"/>
        <v>2160.43</v>
      </c>
    </row>
    <row r="15" spans="1:7" ht="12.75">
      <c r="A15" s="99" t="s">
        <v>58</v>
      </c>
      <c r="B15" s="76"/>
      <c r="C15" s="76"/>
      <c r="D15" s="76">
        <v>0</v>
      </c>
      <c r="E15" s="76"/>
      <c r="F15" s="76"/>
      <c r="G15" s="72">
        <f t="shared" si="0"/>
        <v>0</v>
      </c>
    </row>
    <row r="16" spans="1:7" ht="12.75">
      <c r="A16" s="99" t="s">
        <v>60</v>
      </c>
      <c r="B16" s="97"/>
      <c r="C16" s="100"/>
      <c r="D16" s="100"/>
      <c r="E16" s="76">
        <v>2024</v>
      </c>
      <c r="F16" s="76"/>
      <c r="G16" s="72">
        <f t="shared" si="0"/>
        <v>2024</v>
      </c>
    </row>
    <row r="17" spans="1:7" ht="12.75">
      <c r="A17" s="99" t="s">
        <v>61</v>
      </c>
      <c r="B17" s="97"/>
      <c r="C17" s="100"/>
      <c r="D17" s="100"/>
      <c r="E17" s="76">
        <v>3311.36</v>
      </c>
      <c r="F17" s="76"/>
      <c r="G17" s="72">
        <f t="shared" si="0"/>
        <v>3311.36</v>
      </c>
    </row>
    <row r="18" spans="1:7" ht="12.75">
      <c r="A18" s="99" t="s">
        <v>62</v>
      </c>
      <c r="B18" s="76"/>
      <c r="C18" s="76"/>
      <c r="D18" s="76"/>
      <c r="E18" s="76"/>
      <c r="F18" s="76">
        <v>0</v>
      </c>
      <c r="G18" s="72">
        <f t="shared" si="0"/>
        <v>0</v>
      </c>
    </row>
    <row r="19" spans="1:7" ht="19.5" customHeight="1">
      <c r="A19" s="103" t="s">
        <v>63</v>
      </c>
      <c r="B19" s="72">
        <f aca="true" t="shared" si="1" ref="B19:G19">SUM(B4:B18)</f>
        <v>0</v>
      </c>
      <c r="C19" s="72">
        <f t="shared" si="1"/>
        <v>4078.0200000000004</v>
      </c>
      <c r="D19" s="72">
        <f t="shared" si="1"/>
        <v>2160.43</v>
      </c>
      <c r="E19" s="72">
        <f t="shared" si="1"/>
        <v>5335.360000000001</v>
      </c>
      <c r="F19" s="72">
        <f t="shared" si="1"/>
        <v>1093.95</v>
      </c>
      <c r="G19" s="104">
        <f t="shared" si="1"/>
        <v>12667.76</v>
      </c>
    </row>
    <row r="21" ht="12.75">
      <c r="C21" s="101"/>
    </row>
    <row r="22" ht="12.75">
      <c r="C22" s="101"/>
    </row>
    <row r="23" ht="18">
      <c r="B23" s="124"/>
    </row>
    <row r="24" spans="1:5" ht="12.75">
      <c r="A24" s="6"/>
      <c r="B24" s="154"/>
      <c r="C24" s="154"/>
      <c r="D24" s="154"/>
      <c r="E24" s="6"/>
    </row>
    <row r="25" spans="1:5" ht="15">
      <c r="A25" s="6"/>
      <c r="B25" s="155"/>
      <c r="C25" s="155"/>
      <c r="D25" s="155"/>
      <c r="E25" s="6"/>
    </row>
    <row r="26" spans="1:5" ht="12.75">
      <c r="A26" s="6"/>
      <c r="B26" s="154"/>
      <c r="C26" s="154"/>
      <c r="D26" s="154"/>
      <c r="E26" s="6"/>
    </row>
    <row r="27" spans="1:7" ht="12.75">
      <c r="A27" s="6"/>
      <c r="B27" s="12"/>
      <c r="C27" s="133"/>
      <c r="D27" s="123"/>
      <c r="E27" s="12"/>
      <c r="F27" s="133"/>
      <c r="G27" s="123"/>
    </row>
    <row r="28" spans="1:7" ht="12.75">
      <c r="A28" s="6"/>
      <c r="B28" s="12"/>
      <c r="C28" s="133"/>
      <c r="D28" s="123"/>
      <c r="E28" s="12"/>
      <c r="F28" s="133"/>
      <c r="G28" s="123"/>
    </row>
    <row r="29" spans="1:7" ht="12.75">
      <c r="A29" s="6"/>
      <c r="B29" s="12"/>
      <c r="C29" s="133"/>
      <c r="D29" s="123"/>
      <c r="E29" s="12"/>
      <c r="F29" s="133"/>
      <c r="G29" s="123"/>
    </row>
    <row r="30" spans="1:7" ht="12.75">
      <c r="A30" s="6"/>
      <c r="B30" s="12"/>
      <c r="C30" s="133"/>
      <c r="D30" s="123"/>
      <c r="E30" s="12"/>
      <c r="F30" s="133"/>
      <c r="G30" s="123"/>
    </row>
    <row r="31" spans="1:7" ht="12.75">
      <c r="A31" s="6"/>
      <c r="B31" s="12"/>
      <c r="C31" s="133"/>
      <c r="D31" s="123"/>
      <c r="E31" s="12"/>
      <c r="F31" s="133"/>
      <c r="G31" s="123"/>
    </row>
    <row r="32" spans="1:7" ht="12.75">
      <c r="A32" s="6"/>
      <c r="B32" s="6"/>
      <c r="C32" s="156"/>
      <c r="D32" s="157"/>
      <c r="E32" s="6"/>
      <c r="F32" s="129"/>
      <c r="G32" s="128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38">
      <selection activeCell="M16" sqref="M16"/>
    </sheetView>
  </sheetViews>
  <sheetFormatPr defaultColWidth="9.140625" defaultRowHeight="12.75"/>
  <cols>
    <col min="1" max="1" width="47.8515625" style="0" bestFit="1" customWidth="1"/>
    <col min="2" max="2" width="24.421875" style="0" customWidth="1"/>
    <col min="3" max="3" width="13.28125" style="0" customWidth="1"/>
    <col min="4" max="4" width="10.140625" style="0" customWidth="1"/>
    <col min="5" max="5" width="9.28125" style="0" customWidth="1"/>
    <col min="8" max="8" width="14.140625" style="125" customWidth="1"/>
    <col min="10" max="10" width="11.8515625" style="0" customWidth="1"/>
    <col min="11" max="11" width="9.140625" style="27" customWidth="1"/>
  </cols>
  <sheetData>
    <row r="1" spans="1:8" ht="18">
      <c r="A1" s="166"/>
      <c r="B1" s="167" t="s">
        <v>75</v>
      </c>
      <c r="C1" s="166"/>
      <c r="D1" s="166"/>
      <c r="E1" s="166"/>
      <c r="F1" s="166"/>
      <c r="G1" s="166"/>
      <c r="H1" s="166"/>
    </row>
    <row r="2" ht="12.75">
      <c r="H2"/>
    </row>
    <row r="3" spans="1:10" ht="25.5">
      <c r="A3" s="168" t="s">
        <v>82</v>
      </c>
      <c r="B3" s="169" t="s">
        <v>81</v>
      </c>
      <c r="C3" s="168" t="s">
        <v>76</v>
      </c>
      <c r="D3" s="168" t="s">
        <v>77</v>
      </c>
      <c r="E3" s="168" t="s">
        <v>78</v>
      </c>
      <c r="F3" s="168" t="s">
        <v>79</v>
      </c>
      <c r="G3" s="168" t="s">
        <v>80</v>
      </c>
      <c r="H3" s="170" t="s">
        <v>83</v>
      </c>
      <c r="I3" s="171" t="s">
        <v>41</v>
      </c>
      <c r="J3" s="191" t="s">
        <v>161</v>
      </c>
    </row>
    <row r="4" spans="1:8" ht="15.75">
      <c r="A4" s="166"/>
      <c r="B4" s="172" t="s">
        <v>24</v>
      </c>
      <c r="C4" s="166"/>
      <c r="D4" s="166"/>
      <c r="E4" s="166"/>
      <c r="F4" s="166"/>
      <c r="G4" s="166"/>
      <c r="H4" s="166"/>
    </row>
    <row r="5" spans="1:8" ht="12.75">
      <c r="A5" s="173"/>
      <c r="B5" s="174" t="s">
        <v>86</v>
      </c>
      <c r="C5" s="166"/>
      <c r="D5" s="166"/>
      <c r="E5" s="166"/>
      <c r="F5" s="166"/>
      <c r="G5" s="166"/>
      <c r="H5" s="166"/>
    </row>
    <row r="6" spans="1:10" ht="15">
      <c r="A6" s="166"/>
      <c r="B6" s="175" t="s">
        <v>99</v>
      </c>
      <c r="C6" s="176">
        <v>1.43</v>
      </c>
      <c r="D6" s="176">
        <v>1.15</v>
      </c>
      <c r="E6" s="176">
        <v>1.1</v>
      </c>
      <c r="F6" s="176">
        <v>1.4</v>
      </c>
      <c r="G6" s="176">
        <v>1.45</v>
      </c>
      <c r="H6" s="177">
        <v>1.306</v>
      </c>
      <c r="I6" s="178">
        <v>0.707472</v>
      </c>
      <c r="J6" s="27">
        <f aca="true" t="shared" si="0" ref="J6:J11">+(I6-H6)/H6*100</f>
        <v>-45.82909647779479</v>
      </c>
    </row>
    <row r="7" spans="1:10" ht="15">
      <c r="A7" s="179"/>
      <c r="B7" s="175" t="s">
        <v>100</v>
      </c>
      <c r="C7" s="176">
        <v>1.43</v>
      </c>
      <c r="D7" s="176">
        <v>1.15</v>
      </c>
      <c r="E7" s="176">
        <v>1.1</v>
      </c>
      <c r="F7" s="176">
        <v>1.4</v>
      </c>
      <c r="G7" s="176">
        <v>1.45</v>
      </c>
      <c r="H7" s="177">
        <v>1.306</v>
      </c>
      <c r="I7" s="178">
        <v>1.169294</v>
      </c>
      <c r="J7" s="27">
        <f t="shared" si="0"/>
        <v>-10.467534456355281</v>
      </c>
    </row>
    <row r="8" spans="1:10" ht="15">
      <c r="A8" s="166"/>
      <c r="B8" s="175" t="s">
        <v>101</v>
      </c>
      <c r="C8" s="176">
        <v>1.43</v>
      </c>
      <c r="D8" s="176">
        <v>1.15</v>
      </c>
      <c r="E8" s="176">
        <v>1.1</v>
      </c>
      <c r="F8" s="176">
        <v>1.4</v>
      </c>
      <c r="G8" s="176">
        <v>1.45</v>
      </c>
      <c r="H8" s="177">
        <v>1.306</v>
      </c>
      <c r="I8" s="178">
        <v>1.4149440000000002</v>
      </c>
      <c r="J8" s="27">
        <f t="shared" si="0"/>
        <v>8.341807044410425</v>
      </c>
    </row>
    <row r="9" spans="1:10" ht="15">
      <c r="A9" s="166"/>
      <c r="B9" s="175" t="s">
        <v>102</v>
      </c>
      <c r="C9" s="176">
        <v>1.43</v>
      </c>
      <c r="D9" s="176">
        <v>1.15</v>
      </c>
      <c r="E9" s="176">
        <v>1.1</v>
      </c>
      <c r="F9" s="176">
        <v>1.4</v>
      </c>
      <c r="G9" s="176">
        <v>1.45</v>
      </c>
      <c r="H9" s="177">
        <v>1.306</v>
      </c>
      <c r="I9" s="178">
        <v>1.6507680000000002</v>
      </c>
      <c r="J9" s="27">
        <f t="shared" si="0"/>
        <v>26.398774885145492</v>
      </c>
    </row>
    <row r="10" spans="1:10" ht="15">
      <c r="A10" s="166"/>
      <c r="B10" s="175" t="s">
        <v>103</v>
      </c>
      <c r="C10" s="176">
        <v>1.43</v>
      </c>
      <c r="D10" s="176">
        <v>1.15</v>
      </c>
      <c r="E10" s="176">
        <v>1.1</v>
      </c>
      <c r="F10" s="176">
        <v>1.4</v>
      </c>
      <c r="G10" s="176">
        <v>1.45</v>
      </c>
      <c r="H10" s="177">
        <v>1.306</v>
      </c>
      <c r="I10" s="178">
        <v>2.033982</v>
      </c>
      <c r="J10" s="27">
        <f t="shared" si="0"/>
        <v>55.741347626339966</v>
      </c>
    </row>
    <row r="11" spans="1:10" ht="15">
      <c r="A11" s="166"/>
      <c r="B11" s="175" t="s">
        <v>104</v>
      </c>
      <c r="C11" s="176">
        <v>1.43</v>
      </c>
      <c r="D11" s="176">
        <v>1.15</v>
      </c>
      <c r="E11" s="176">
        <v>1.1</v>
      </c>
      <c r="F11" s="176">
        <v>1.4</v>
      </c>
      <c r="G11" s="176">
        <v>1.45</v>
      </c>
      <c r="H11" s="177">
        <v>1.306</v>
      </c>
      <c r="I11" s="178">
        <v>2.30911</v>
      </c>
      <c r="J11" s="27">
        <f t="shared" si="0"/>
        <v>76.80781010719754</v>
      </c>
    </row>
    <row r="12" spans="1:10" ht="15">
      <c r="A12" s="166"/>
      <c r="B12" s="175" t="s">
        <v>105</v>
      </c>
      <c r="C12" s="176">
        <v>0.98</v>
      </c>
      <c r="D12" s="176">
        <v>1</v>
      </c>
      <c r="E12" s="176">
        <v>1.1</v>
      </c>
      <c r="F12" s="176"/>
      <c r="G12" s="176"/>
      <c r="H12" s="177">
        <v>1.0266666666666666</v>
      </c>
      <c r="I12" s="178">
        <v>0.412692</v>
      </c>
      <c r="J12" s="27">
        <f aca="true" t="shared" si="1" ref="J12:J17">+(I12-H12)/H12*100</f>
        <v>-59.80272727272726</v>
      </c>
    </row>
    <row r="13" spans="1:10" ht="15">
      <c r="A13" s="166"/>
      <c r="B13" s="175" t="s">
        <v>106</v>
      </c>
      <c r="C13" s="176">
        <v>0.98</v>
      </c>
      <c r="D13" s="176">
        <v>1</v>
      </c>
      <c r="E13" s="176">
        <v>1.1</v>
      </c>
      <c r="F13" s="176"/>
      <c r="G13" s="176"/>
      <c r="H13" s="177">
        <v>1.0266666666666666</v>
      </c>
      <c r="I13" s="178">
        <v>0.481474</v>
      </c>
      <c r="J13" s="27">
        <f t="shared" si="1"/>
        <v>-53.103181818181824</v>
      </c>
    </row>
    <row r="14" spans="1:10" ht="15">
      <c r="A14" s="166"/>
      <c r="B14" s="175" t="s">
        <v>107</v>
      </c>
      <c r="C14" s="176">
        <v>0.98</v>
      </c>
      <c r="D14" s="176">
        <v>1</v>
      </c>
      <c r="E14" s="176">
        <v>1.1</v>
      </c>
      <c r="F14" s="176"/>
      <c r="G14" s="176"/>
      <c r="H14" s="177">
        <v>1.0266666666666666</v>
      </c>
      <c r="I14" s="178">
        <v>0.5306040000000001</v>
      </c>
      <c r="J14" s="27">
        <f t="shared" si="1"/>
        <v>-48.317792207792195</v>
      </c>
    </row>
    <row r="15" spans="1:10" ht="15">
      <c r="A15" s="166"/>
      <c r="B15" s="175" t="s">
        <v>108</v>
      </c>
      <c r="C15" s="176">
        <v>0.98</v>
      </c>
      <c r="D15" s="176">
        <v>1</v>
      </c>
      <c r="E15" s="176">
        <v>1.1</v>
      </c>
      <c r="F15" s="176"/>
      <c r="G15" s="176"/>
      <c r="H15" s="177">
        <v>1.0266666666666666</v>
      </c>
      <c r="I15" s="178">
        <v>0.569908</v>
      </c>
      <c r="J15" s="27">
        <f t="shared" si="1"/>
        <v>-44.489480519480516</v>
      </c>
    </row>
    <row r="16" spans="1:10" ht="15">
      <c r="A16" s="166"/>
      <c r="B16" s="175" t="s">
        <v>109</v>
      </c>
      <c r="C16" s="176">
        <v>0.98</v>
      </c>
      <c r="D16" s="176">
        <v>1</v>
      </c>
      <c r="E16" s="176">
        <v>1.1</v>
      </c>
      <c r="F16" s="176"/>
      <c r="G16" s="176"/>
      <c r="H16" s="177">
        <v>1.0266666666666666</v>
      </c>
      <c r="I16" s="178">
        <v>0.609212</v>
      </c>
      <c r="J16" s="27">
        <f t="shared" si="1"/>
        <v>-40.66116883116883</v>
      </c>
    </row>
    <row r="17" spans="1:10" ht="15">
      <c r="A17" s="166"/>
      <c r="B17" s="175" t="s">
        <v>110</v>
      </c>
      <c r="C17" s="176">
        <v>0.98</v>
      </c>
      <c r="D17" s="176">
        <v>1</v>
      </c>
      <c r="E17" s="176">
        <v>1.1</v>
      </c>
      <c r="F17" s="176"/>
      <c r="G17" s="176"/>
      <c r="H17" s="177">
        <v>1.0266666666666666</v>
      </c>
      <c r="I17" s="178">
        <v>0.6386900000000001</v>
      </c>
      <c r="J17" s="27">
        <f t="shared" si="1"/>
        <v>-37.78993506493505</v>
      </c>
    </row>
    <row r="18" spans="1:10" ht="15">
      <c r="A18" s="166"/>
      <c r="B18" s="175" t="s">
        <v>111</v>
      </c>
      <c r="C18" s="176"/>
      <c r="D18" s="176"/>
      <c r="E18" s="176"/>
      <c r="F18" s="176"/>
      <c r="G18" s="166"/>
      <c r="H18" s="177">
        <v>0</v>
      </c>
      <c r="I18" s="178">
        <v>0.707472</v>
      </c>
      <c r="J18" s="27"/>
    </row>
    <row r="19" spans="1:10" ht="15">
      <c r="A19" s="166"/>
      <c r="B19" s="175" t="s">
        <v>112</v>
      </c>
      <c r="C19" s="176"/>
      <c r="D19" s="176"/>
      <c r="E19" s="176"/>
      <c r="F19" s="176"/>
      <c r="G19" s="166"/>
      <c r="H19" s="177">
        <v>0</v>
      </c>
      <c r="I19" s="178">
        <v>1.169294</v>
      </c>
      <c r="J19" s="27"/>
    </row>
    <row r="20" spans="1:10" ht="15">
      <c r="A20" s="166"/>
      <c r="B20" s="175" t="s">
        <v>113</v>
      </c>
      <c r="C20" s="176"/>
      <c r="D20" s="176"/>
      <c r="E20" s="176"/>
      <c r="F20" s="176"/>
      <c r="G20" s="166"/>
      <c r="H20" s="177">
        <v>0</v>
      </c>
      <c r="I20" s="178">
        <v>1.4149440000000002</v>
      </c>
      <c r="J20" s="27"/>
    </row>
    <row r="21" spans="1:10" ht="15">
      <c r="A21" s="166"/>
      <c r="B21" s="175" t="s">
        <v>114</v>
      </c>
      <c r="C21" s="176">
        <v>0.98</v>
      </c>
      <c r="D21" s="176"/>
      <c r="E21" s="176"/>
      <c r="F21" s="176"/>
      <c r="G21" s="166"/>
      <c r="H21" s="177">
        <v>0.98</v>
      </c>
      <c r="I21" s="178">
        <v>0.412692</v>
      </c>
      <c r="J21" s="27">
        <f>+(I21-H21)/H21*100</f>
        <v>-57.888571428571424</v>
      </c>
    </row>
    <row r="22" spans="1:10" ht="15">
      <c r="A22" s="166"/>
      <c r="B22" s="175" t="s">
        <v>115</v>
      </c>
      <c r="C22" s="176">
        <v>0.98</v>
      </c>
      <c r="D22" s="176"/>
      <c r="E22" s="176"/>
      <c r="F22" s="176"/>
      <c r="G22" s="166"/>
      <c r="H22" s="177">
        <v>0.98</v>
      </c>
      <c r="I22" s="178">
        <v>0.481474</v>
      </c>
      <c r="J22" s="27">
        <f>+(I22-H22)/H22*100</f>
        <v>-50.86999999999999</v>
      </c>
    </row>
    <row r="23" spans="1:10" ht="15">
      <c r="A23" s="166"/>
      <c r="B23" s="175" t="s">
        <v>116</v>
      </c>
      <c r="C23" s="176">
        <v>0.98</v>
      </c>
      <c r="D23" s="176"/>
      <c r="E23" s="176"/>
      <c r="F23" s="176"/>
      <c r="G23" s="166"/>
      <c r="H23" s="177">
        <v>0.98</v>
      </c>
      <c r="I23" s="178">
        <v>0.5306040000000001</v>
      </c>
      <c r="J23" s="27">
        <f>+(I23-H23)/H23*100</f>
        <v>-45.85673469387754</v>
      </c>
    </row>
    <row r="24" spans="1:10" ht="15">
      <c r="A24" s="166"/>
      <c r="B24" s="175" t="s">
        <v>120</v>
      </c>
      <c r="C24" s="176"/>
      <c r="D24" s="176"/>
      <c r="E24" s="176"/>
      <c r="F24" s="176"/>
      <c r="G24" s="166"/>
      <c r="H24" s="177">
        <v>0</v>
      </c>
      <c r="I24" s="178">
        <v>0.09826000000000001</v>
      </c>
      <c r="J24" s="27"/>
    </row>
    <row r="25" spans="1:10" ht="15">
      <c r="A25" s="166"/>
      <c r="B25" s="175" t="s">
        <v>117</v>
      </c>
      <c r="C25" s="176"/>
      <c r="D25" s="176"/>
      <c r="E25" s="176"/>
      <c r="F25" s="176"/>
      <c r="G25" s="166"/>
      <c r="H25" s="177">
        <v>0</v>
      </c>
      <c r="I25" s="178">
        <v>0.09826000000000001</v>
      </c>
      <c r="J25" s="27"/>
    </row>
    <row r="26" spans="1:10" ht="15">
      <c r="A26" s="166"/>
      <c r="B26" s="175" t="s">
        <v>118</v>
      </c>
      <c r="C26" s="176"/>
      <c r="D26" s="176"/>
      <c r="E26" s="176"/>
      <c r="F26" s="176"/>
      <c r="G26" s="166"/>
      <c r="H26" s="177">
        <v>0</v>
      </c>
      <c r="I26" s="178">
        <v>0.09826000000000001</v>
      </c>
      <c r="J26" s="27"/>
    </row>
    <row r="27" spans="1:10" ht="15">
      <c r="A27" s="166"/>
      <c r="B27" s="175" t="s">
        <v>119</v>
      </c>
      <c r="C27" s="176"/>
      <c r="D27" s="176"/>
      <c r="E27" s="176"/>
      <c r="F27" s="176"/>
      <c r="G27" s="166"/>
      <c r="H27" s="177">
        <v>0</v>
      </c>
      <c r="I27" s="178">
        <v>0.09826000000000001</v>
      </c>
      <c r="J27" s="27"/>
    </row>
    <row r="28" spans="1:8" ht="12.75">
      <c r="A28" s="166"/>
      <c r="B28" s="175"/>
      <c r="C28" s="166"/>
      <c r="D28" s="166"/>
      <c r="E28" s="176"/>
      <c r="F28" s="166"/>
      <c r="G28" s="166"/>
      <c r="H28" s="180"/>
    </row>
    <row r="29" spans="1:8" ht="12.75">
      <c r="A29" s="166"/>
      <c r="B29" s="166"/>
      <c r="C29" s="166"/>
      <c r="D29" s="166"/>
      <c r="E29" s="166"/>
      <c r="F29" s="166"/>
      <c r="G29" s="166"/>
      <c r="H29" s="180"/>
    </row>
    <row r="30" spans="1:10" ht="26.25">
      <c r="A30" s="166"/>
      <c r="B30" s="172" t="s">
        <v>6</v>
      </c>
      <c r="C30" s="168" t="s">
        <v>76</v>
      </c>
      <c r="D30" s="168" t="s">
        <v>77</v>
      </c>
      <c r="E30" s="168" t="s">
        <v>78</v>
      </c>
      <c r="F30" s="168" t="s">
        <v>79</v>
      </c>
      <c r="G30" s="168" t="s">
        <v>80</v>
      </c>
      <c r="H30" s="170" t="s">
        <v>83</v>
      </c>
      <c r="I30" s="171" t="s">
        <v>41</v>
      </c>
      <c r="J30" s="191" t="s">
        <v>161</v>
      </c>
    </row>
    <row r="31" spans="1:8" ht="12.75">
      <c r="A31" s="173"/>
      <c r="B31" s="174" t="s">
        <v>7</v>
      </c>
      <c r="C31" s="181"/>
      <c r="D31" s="181"/>
      <c r="E31" s="181"/>
      <c r="F31" s="181"/>
      <c r="G31" s="181"/>
      <c r="H31" s="180"/>
    </row>
    <row r="32" spans="1:11" ht="26.25">
      <c r="A32" s="182" t="s">
        <v>128</v>
      </c>
      <c r="B32" s="183" t="s">
        <v>121</v>
      </c>
      <c r="C32" s="184"/>
      <c r="D32" s="185"/>
      <c r="E32" s="186"/>
      <c r="F32" s="186"/>
      <c r="G32" s="186"/>
      <c r="H32" s="187">
        <v>0</v>
      </c>
      <c r="I32" s="178">
        <v>0.84388</v>
      </c>
      <c r="J32" s="27"/>
      <c r="K32" s="194"/>
    </row>
    <row r="33" spans="1:11" ht="15">
      <c r="A33" s="182" t="s">
        <v>129</v>
      </c>
      <c r="B33" s="183" t="s">
        <v>122</v>
      </c>
      <c r="C33" s="184"/>
      <c r="D33" s="185"/>
      <c r="E33" s="186">
        <v>3.1</v>
      </c>
      <c r="F33" s="186"/>
      <c r="G33" s="186"/>
      <c r="H33" s="187">
        <v>3.1</v>
      </c>
      <c r="I33" s="178">
        <v>2.1241499999999998</v>
      </c>
      <c r="J33" s="27">
        <f>+(I33-H33)/H33*100</f>
        <v>-31.479032258064528</v>
      </c>
      <c r="K33" s="194"/>
    </row>
    <row r="34" spans="1:11" ht="15">
      <c r="A34" s="182"/>
      <c r="B34" s="183" t="s">
        <v>126</v>
      </c>
      <c r="C34" s="184"/>
      <c r="D34" s="185"/>
      <c r="E34" s="186"/>
      <c r="F34" s="186"/>
      <c r="G34" s="186"/>
      <c r="H34" s="187">
        <v>0</v>
      </c>
      <c r="I34" s="178">
        <v>1.0086099999999998</v>
      </c>
      <c r="J34" s="27"/>
      <c r="K34" s="194"/>
    </row>
    <row r="35" spans="1:11" ht="15">
      <c r="A35" s="182" t="s">
        <v>130</v>
      </c>
      <c r="B35" s="183" t="s">
        <v>127</v>
      </c>
      <c r="C35" s="184"/>
      <c r="D35" s="185"/>
      <c r="E35" s="186"/>
      <c r="F35" s="186"/>
      <c r="G35" s="186"/>
      <c r="H35" s="187">
        <v>0</v>
      </c>
      <c r="I35" s="178">
        <v>0.8091999999999999</v>
      </c>
      <c r="J35" s="27"/>
      <c r="K35" s="194"/>
    </row>
    <row r="36" spans="1:11" ht="15">
      <c r="A36" s="182" t="s">
        <v>158</v>
      </c>
      <c r="B36" s="183" t="s">
        <v>133</v>
      </c>
      <c r="C36" s="184">
        <v>3.86</v>
      </c>
      <c r="D36" s="185"/>
      <c r="E36" s="186"/>
      <c r="F36" s="186"/>
      <c r="G36" s="186">
        <v>3.3</v>
      </c>
      <c r="H36" s="187">
        <v>3.58</v>
      </c>
      <c r="I36" s="178">
        <v>2.8495399999999993</v>
      </c>
      <c r="J36" s="27">
        <f aca="true" t="shared" si="2" ref="J36:J51">+(I36-H36)/H36*100</f>
        <v>-20.403910614525163</v>
      </c>
      <c r="K36" s="194"/>
    </row>
    <row r="37" spans="1:11" ht="15">
      <c r="A37" s="182" t="s">
        <v>157</v>
      </c>
      <c r="B37" s="183" t="s">
        <v>123</v>
      </c>
      <c r="C37" s="184"/>
      <c r="D37" s="185">
        <v>3.3</v>
      </c>
      <c r="E37" s="186"/>
      <c r="F37" s="186">
        <v>4</v>
      </c>
      <c r="G37" s="186"/>
      <c r="H37" s="187">
        <v>3.65</v>
      </c>
      <c r="I37" s="178">
        <v>2.4275999999999995</v>
      </c>
      <c r="J37" s="27">
        <f t="shared" si="2"/>
        <v>-33.49041095890412</v>
      </c>
      <c r="K37" s="194"/>
    </row>
    <row r="38" spans="1:11" ht="15">
      <c r="A38" s="182"/>
      <c r="B38" s="183" t="s">
        <v>135</v>
      </c>
      <c r="C38" s="184"/>
      <c r="D38" s="185"/>
      <c r="E38" s="186"/>
      <c r="F38" s="186"/>
      <c r="G38" s="186"/>
      <c r="H38" s="187">
        <v>0</v>
      </c>
      <c r="I38" s="178">
        <v>2.53453</v>
      </c>
      <c r="J38" s="27"/>
      <c r="K38" s="194"/>
    </row>
    <row r="39" spans="1:11" ht="15">
      <c r="A39" s="182" t="s">
        <v>156</v>
      </c>
      <c r="B39" s="183" t="s">
        <v>124</v>
      </c>
      <c r="C39" s="184">
        <v>4.57</v>
      </c>
      <c r="D39" s="185">
        <v>4</v>
      </c>
      <c r="E39" s="186">
        <v>2.2</v>
      </c>
      <c r="F39" s="186">
        <v>1.7</v>
      </c>
      <c r="G39" s="186">
        <v>2.6</v>
      </c>
      <c r="H39" s="187">
        <v>3.014</v>
      </c>
      <c r="I39" s="178">
        <v>2.66169</v>
      </c>
      <c r="J39" s="27">
        <f t="shared" si="2"/>
        <v>-11.689117451891166</v>
      </c>
      <c r="K39" s="194"/>
    </row>
    <row r="40" spans="1:11" ht="15">
      <c r="A40" s="182" t="s">
        <v>145</v>
      </c>
      <c r="B40" s="183" t="s">
        <v>125</v>
      </c>
      <c r="C40" s="184"/>
      <c r="D40" s="185"/>
      <c r="E40" s="186">
        <v>3.4</v>
      </c>
      <c r="F40" s="186"/>
      <c r="G40" s="186"/>
      <c r="H40" s="187">
        <v>3.4</v>
      </c>
      <c r="I40" s="178">
        <v>1.5490399999999998</v>
      </c>
      <c r="J40" s="27">
        <f t="shared" si="2"/>
        <v>-54.44000000000001</v>
      </c>
      <c r="K40" s="194"/>
    </row>
    <row r="41" spans="1:11" ht="39">
      <c r="A41" s="182" t="s">
        <v>146</v>
      </c>
      <c r="B41" s="183" t="s">
        <v>131</v>
      </c>
      <c r="C41" s="184"/>
      <c r="D41" s="185"/>
      <c r="E41" s="186">
        <v>3.1</v>
      </c>
      <c r="F41" s="186">
        <v>4</v>
      </c>
      <c r="G41" s="186">
        <v>3.3</v>
      </c>
      <c r="H41" s="187">
        <v>3.4666666666666663</v>
      </c>
      <c r="I41" s="178">
        <v>2.95647</v>
      </c>
      <c r="J41" s="27">
        <f t="shared" si="2"/>
        <v>-14.717211538461534</v>
      </c>
      <c r="K41" s="194"/>
    </row>
    <row r="42" spans="1:11" ht="15">
      <c r="A42" s="182" t="s">
        <v>147</v>
      </c>
      <c r="B42" s="183" t="s">
        <v>132</v>
      </c>
      <c r="C42" s="184"/>
      <c r="D42" s="185"/>
      <c r="E42" s="186"/>
      <c r="F42" s="186"/>
      <c r="G42" s="186"/>
      <c r="H42" s="187">
        <v>0</v>
      </c>
      <c r="I42" s="178">
        <v>2.85243</v>
      </c>
      <c r="J42" s="27"/>
      <c r="K42" s="194"/>
    </row>
    <row r="43" spans="1:11" ht="39">
      <c r="A43" s="182" t="s">
        <v>148</v>
      </c>
      <c r="B43" s="183" t="s">
        <v>137</v>
      </c>
      <c r="C43" s="184"/>
      <c r="D43" s="185"/>
      <c r="E43" s="186"/>
      <c r="F43" s="186">
        <v>4</v>
      </c>
      <c r="G43" s="186">
        <v>3.3</v>
      </c>
      <c r="H43" s="187">
        <v>3.65</v>
      </c>
      <c r="I43" s="178">
        <v>1.91318</v>
      </c>
      <c r="J43" s="27">
        <f t="shared" si="2"/>
        <v>-47.58410958904109</v>
      </c>
      <c r="K43" s="194"/>
    </row>
    <row r="44" spans="1:11" ht="15">
      <c r="A44" s="182" t="s">
        <v>149</v>
      </c>
      <c r="B44" s="183" t="s">
        <v>138</v>
      </c>
      <c r="C44" s="184"/>
      <c r="D44" s="185"/>
      <c r="E44" s="186"/>
      <c r="F44" s="186"/>
      <c r="G44" s="186"/>
      <c r="H44" s="187">
        <v>0</v>
      </c>
      <c r="I44" s="178">
        <v>2.4478299999999997</v>
      </c>
      <c r="J44" s="27"/>
      <c r="K44" s="194"/>
    </row>
    <row r="45" spans="1:11" ht="26.25">
      <c r="A45" s="182" t="s">
        <v>150</v>
      </c>
      <c r="B45" s="183" t="s">
        <v>139</v>
      </c>
      <c r="C45" s="184">
        <v>3.86</v>
      </c>
      <c r="D45" s="185">
        <v>3.55</v>
      </c>
      <c r="E45" s="186"/>
      <c r="F45" s="186"/>
      <c r="G45" s="186"/>
      <c r="H45" s="187">
        <v>3.705</v>
      </c>
      <c r="I45" s="178">
        <v>2.43049</v>
      </c>
      <c r="J45" s="27">
        <f t="shared" si="2"/>
        <v>-34.39973009446694</v>
      </c>
      <c r="K45" s="194"/>
    </row>
    <row r="46" spans="1:11" ht="26.25">
      <c r="A46" s="182" t="s">
        <v>151</v>
      </c>
      <c r="B46" s="183" t="s">
        <v>140</v>
      </c>
      <c r="C46" s="184">
        <v>3.86</v>
      </c>
      <c r="D46" s="185">
        <v>3.8</v>
      </c>
      <c r="E46" s="186"/>
      <c r="F46" s="186"/>
      <c r="G46" s="186">
        <v>3.3</v>
      </c>
      <c r="H46" s="187">
        <v>3.6533333333333338</v>
      </c>
      <c r="I46" s="178">
        <v>2.89289</v>
      </c>
      <c r="J46" s="27">
        <f t="shared" si="2"/>
        <v>-20.815054744525558</v>
      </c>
      <c r="K46" s="194"/>
    </row>
    <row r="47" spans="1:11" ht="15">
      <c r="A47" s="182" t="s">
        <v>159</v>
      </c>
      <c r="B47" s="183" t="s">
        <v>134</v>
      </c>
      <c r="C47" s="184">
        <v>4.57</v>
      </c>
      <c r="D47" s="185">
        <v>4.65</v>
      </c>
      <c r="E47" s="186">
        <v>2.9</v>
      </c>
      <c r="F47" s="186"/>
      <c r="G47" s="186"/>
      <c r="H47" s="187">
        <v>4.04</v>
      </c>
      <c r="I47" s="178">
        <v>6.430249999999999</v>
      </c>
      <c r="J47" s="27">
        <f t="shared" si="2"/>
        <v>59.164603960396015</v>
      </c>
      <c r="K47" s="194"/>
    </row>
    <row r="48" spans="1:11" ht="15">
      <c r="A48" s="182" t="s">
        <v>153</v>
      </c>
      <c r="B48" s="183" t="s">
        <v>141</v>
      </c>
      <c r="C48" s="184">
        <v>4.57</v>
      </c>
      <c r="D48" s="185">
        <v>4.9</v>
      </c>
      <c r="E48" s="186"/>
      <c r="F48" s="186">
        <v>4</v>
      </c>
      <c r="G48" s="186"/>
      <c r="H48" s="187">
        <v>4.49</v>
      </c>
      <c r="I48" s="178">
        <v>4.834969999999999</v>
      </c>
      <c r="J48" s="27">
        <f t="shared" si="2"/>
        <v>7.6830734966592225</v>
      </c>
      <c r="K48" s="194"/>
    </row>
    <row r="49" spans="1:11" ht="26.25">
      <c r="A49" s="182" t="s">
        <v>152</v>
      </c>
      <c r="B49" s="183" t="s">
        <v>136</v>
      </c>
      <c r="C49" s="184">
        <v>4.57</v>
      </c>
      <c r="D49" s="185"/>
      <c r="E49" s="186"/>
      <c r="F49" s="186"/>
      <c r="G49" s="186"/>
      <c r="H49" s="187">
        <v>4.57</v>
      </c>
      <c r="I49" s="178">
        <v>4.678909999999999</v>
      </c>
      <c r="J49" s="27">
        <f t="shared" si="2"/>
        <v>2.38315098468269</v>
      </c>
      <c r="K49" s="194"/>
    </row>
    <row r="50" spans="1:11" ht="15">
      <c r="A50" s="188" t="s">
        <v>18</v>
      </c>
      <c r="B50" s="183" t="s">
        <v>143</v>
      </c>
      <c r="C50" s="184"/>
      <c r="D50" s="185"/>
      <c r="E50" s="186"/>
      <c r="F50" s="186"/>
      <c r="G50" s="186"/>
      <c r="H50" s="187">
        <v>0</v>
      </c>
      <c r="I50" s="178">
        <v>4.08357</v>
      </c>
      <c r="J50" s="27"/>
      <c r="K50" s="194"/>
    </row>
    <row r="51" spans="1:11" ht="15">
      <c r="A51" s="182" t="s">
        <v>155</v>
      </c>
      <c r="B51" s="183" t="s">
        <v>142</v>
      </c>
      <c r="C51" s="184"/>
      <c r="D51" s="185">
        <v>4.9</v>
      </c>
      <c r="E51" s="186"/>
      <c r="F51" s="189"/>
      <c r="G51" s="186"/>
      <c r="H51" s="187">
        <v>4.9</v>
      </c>
      <c r="I51" s="178">
        <v>8.06021</v>
      </c>
      <c r="J51" s="27">
        <f t="shared" si="2"/>
        <v>64.49408163265305</v>
      </c>
      <c r="K51" s="194"/>
    </row>
    <row r="52" spans="1:11" ht="15">
      <c r="A52" s="188" t="s">
        <v>160</v>
      </c>
      <c r="B52" s="183" t="s">
        <v>144</v>
      </c>
      <c r="C52" s="184"/>
      <c r="D52" s="185"/>
      <c r="E52" s="186"/>
      <c r="F52" s="189"/>
      <c r="G52" s="186"/>
      <c r="H52" s="187">
        <v>0</v>
      </c>
      <c r="I52" s="178">
        <v>2.7744</v>
      </c>
      <c r="J52" s="27"/>
      <c r="K52" s="194"/>
    </row>
    <row r="53" spans="1:8" ht="12.75">
      <c r="A53" s="22"/>
      <c r="B53" s="3"/>
      <c r="D53" s="27"/>
      <c r="H53" s="126"/>
    </row>
    <row r="54" spans="1:8" ht="12.75">
      <c r="A54" s="22"/>
      <c r="B54" s="3"/>
      <c r="D54" s="27"/>
      <c r="H54" s="127"/>
    </row>
    <row r="55" spans="1:2" ht="12.75">
      <c r="A55" s="12"/>
      <c r="B5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Valtellini - Comune di Coccaglio -</dc:creator>
  <cp:keywords/>
  <dc:description/>
  <cp:lastModifiedBy>user</cp:lastModifiedBy>
  <cp:lastPrinted>2015-05-05T13:34:24Z</cp:lastPrinted>
  <dcterms:created xsi:type="dcterms:W3CDTF">2013-02-18T07:47:59Z</dcterms:created>
  <dcterms:modified xsi:type="dcterms:W3CDTF">2016-04-27T08:47:40Z</dcterms:modified>
  <cp:category/>
  <cp:version/>
  <cp:contentType/>
  <cp:contentStatus/>
</cp:coreProperties>
</file>